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<sst xmlns="http://schemas.openxmlformats.org/spreadsheetml/2006/main" count="239" uniqueCount="148">
  <si>
    <t>2021年统筹整合财政涉农资金拨付情况统计表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</si>
  <si>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</si>
  <si>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</si>
  <si>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</si>
  <si>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</si>
  <si>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</si>
  <si>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</si>
  <si>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各科室进专户指标文号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</si>
  <si>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</si>
  <si>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</si>
  <si>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</si>
  <si>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</si>
  <si>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</si>
  <si>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</si>
  <si>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</si>
  <si>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</si>
  <si>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2021.7.9</t>
  </si>
  <si>
    <t>中央</t>
  </si>
  <si>
    <t>大财农指[2021]1227</t>
  </si>
  <si>
    <t>吉财农指[2021]276</t>
  </si>
  <si>
    <t>关于预下达2021年中央财政衔接推进乡村振兴补助资金预算的通知</t>
  </si>
  <si>
    <t>2021.8.26</t>
  </si>
  <si>
    <t>大安市45MW“新能源乡村振兴工程”项目</t>
  </si>
  <si>
    <t>大赉乡2021年农村基础设施建设项目</t>
  </si>
  <si>
    <t>大安市太山镇高家村、静山村、跃进村人居环境整治建设项目计划</t>
  </si>
  <si>
    <t>2021.9.15</t>
  </si>
  <si>
    <t>大安市太山镇高家村、静山村、跃进村人居环境整治建设项目第二批计划</t>
  </si>
  <si>
    <t>2021.9.28</t>
  </si>
  <si>
    <t>大赉乡2021年农村基础设施建设项目第二批计划</t>
  </si>
  <si>
    <t>大安市2018年农村饮水安全巩固提升（质保金）建设计划</t>
  </si>
  <si>
    <t>发展改革局大安市45Ｗ“新能源乡村振兴工程”项目建设</t>
  </si>
  <si>
    <t>省级</t>
  </si>
  <si>
    <t>吉财农指[2021]278</t>
  </si>
  <si>
    <t>关于预下达2021年省级财政衔接推进乡村振兴补助资金预算的通知</t>
  </si>
  <si>
    <t>大安市年中央财政水利发展资金高效节水灌溉项目计划</t>
  </si>
  <si>
    <t>2021.10.19</t>
  </si>
  <si>
    <t>2021年两家子镇农村基础设施建设项目</t>
  </si>
  <si>
    <t>2021.11.8</t>
  </si>
  <si>
    <t>2021年农村公路建设项目计划</t>
  </si>
  <si>
    <t>2021.8.24</t>
  </si>
  <si>
    <t>大财建指[2021]1494</t>
  </si>
  <si>
    <t>吉财资环指[2020]1148号</t>
  </si>
  <si>
    <t>关于提前下达中央财政专项扶贫资金（国有贫困林场）的通知</t>
  </si>
  <si>
    <t>2021.8.11</t>
  </si>
  <si>
    <t>市级205000</t>
  </si>
  <si>
    <t>大财农指[2021]1393</t>
  </si>
  <si>
    <t>白财农指[2021]78号</t>
  </si>
  <si>
    <t>关于下达2021年市级财政专项扶贫资金的通知</t>
  </si>
  <si>
    <t>本级</t>
  </si>
  <si>
    <t>本级投入</t>
  </si>
  <si>
    <t>2021.7.23</t>
  </si>
  <si>
    <t>大财农指[2021]1230、1262</t>
  </si>
  <si>
    <t>吉财农指[2020]1299</t>
  </si>
  <si>
    <t>关于提前下达2021年中央农田建设补助资金的通知（直达）</t>
  </si>
  <si>
    <t>吉财农指[2021]233</t>
  </si>
  <si>
    <t>关于下达2021年中央农田建设补助资金的通知（直达）</t>
  </si>
  <si>
    <t>大财农指[2021]1230</t>
  </si>
  <si>
    <t>吉财农指[2020]1177</t>
  </si>
  <si>
    <t>关于调整2020年农业生产发展专项中央基建投资（高标准农田建设）贫困县统筹整合部分预算的通知</t>
  </si>
  <si>
    <t>2021.9.14</t>
  </si>
  <si>
    <t>新平安镇2019年农村基础设施建设项目</t>
  </si>
  <si>
    <t>大安市2021年“美丽乡村”基础设施建设项目</t>
  </si>
  <si>
    <t>两家子镇 2019年农村基础设施建设项目(质保金)补贴</t>
  </si>
  <si>
    <t>大安市农村改厕建设项目第二批补贴计划</t>
  </si>
  <si>
    <t>2021.11.1</t>
  </si>
  <si>
    <t>月亮泡镇2021年“美丽乡村”基础设施建设项目</t>
  </si>
  <si>
    <t>达舍力镇2021年污水管网建设项目</t>
  </si>
  <si>
    <t>舍力镇2019年农村基础设施建设项目（质保金）</t>
  </si>
  <si>
    <t>烧锅镇乡2019年农村基础设施建设项目（质保金）补贴计划</t>
  </si>
  <si>
    <t>烧锅镇乡2019年（新增）农村公路建设项目（质保金）补贴计划</t>
  </si>
  <si>
    <t>2021.8.19</t>
  </si>
  <si>
    <t>大财农指[2021]1371</t>
  </si>
  <si>
    <t>吉财农指   [2020]274</t>
  </si>
  <si>
    <t>关于2020年省级乡村振兴专项资金通知（贫困县统筹整合）</t>
  </si>
  <si>
    <t>大安市2020年农村饮水安全巩固提升工程建设计划</t>
  </si>
  <si>
    <t>中、省</t>
  </si>
  <si>
    <t>大财综指[2021]1430</t>
  </si>
  <si>
    <t>吉财村指[2021]480号</t>
  </si>
  <si>
    <t>关于下达2021年农村厕所革命整村推进财政奖补资金的通知（省265.24中央134.76）</t>
  </si>
  <si>
    <t>大安市农村改厕建设项目补贴计划</t>
  </si>
  <si>
    <t>中</t>
  </si>
  <si>
    <t>大财综指[2021]1429</t>
  </si>
  <si>
    <t>吉财村指[2020]1311号</t>
  </si>
  <si>
    <t>关于提前下达2021年农村综合改革转移支付预算的通知</t>
  </si>
  <si>
    <t>吉财村指[2021]504号</t>
  </si>
  <si>
    <t>关于下达2021年农村综合改革转移支付预算的通知（其中中央605万元，省级1009万元）</t>
  </si>
  <si>
    <t>吉财农指[2020]1301号</t>
  </si>
  <si>
    <t>提前下达2021年中央农业生产发展资金（农业部分）</t>
  </si>
  <si>
    <t>吉财资环指[2020]1241号</t>
  </si>
  <si>
    <t>提前下达2021年中央林业改革发展补助资金</t>
  </si>
  <si>
    <t>吉财资环指[2021]0007号</t>
  </si>
  <si>
    <t>关于下达2021年中央林业改革发展资金的通知</t>
  </si>
  <si>
    <t>吉财资环指[2020]1035号</t>
  </si>
  <si>
    <t>关于调整2020年中央林业生态保护恢复资金（扶贫统筹）的通知</t>
  </si>
  <si>
    <t>吉财社指[2020]0421号</t>
  </si>
  <si>
    <t>关于调整下达2021年农村危房改造补助资金的通知(直达)</t>
  </si>
  <si>
    <t>吉财粮指[2020]1066号</t>
  </si>
  <si>
    <t>提前下达2021年产量大县奖励资金部分预算</t>
  </si>
  <si>
    <t>吉财粮指[2021]0315号</t>
  </si>
  <si>
    <t>关于拨付2021年产粮大县奖励资金的通知</t>
  </si>
  <si>
    <t>吉财粮指[2021]0316号</t>
  </si>
  <si>
    <t>关于拨付2021年产粮大县奖励资金的通知（脱贫县涉农资金统筹整合部分）</t>
  </si>
  <si>
    <t>吉财粮指[2020]0708号</t>
  </si>
  <si>
    <t>关于拨付2020年产粮大县奖励资金的通知（国家级贫困县涉农资金整合部分）</t>
  </si>
  <si>
    <t>吉财粮指[2020]1197号</t>
  </si>
  <si>
    <t>提前下达2021年生猪调出大县奖励资金（省级统筹部分</t>
  </si>
  <si>
    <t>吉财粮指〔2021〕0225号</t>
  </si>
  <si>
    <t>关于下达2021年生猪调出大县奖励资金(省级统筹部分）的通知</t>
  </si>
  <si>
    <t>吉财农指[2020]1300号</t>
  </si>
  <si>
    <t>提前下达2021年中央农业资源及生态保护补助资金（农业部分）</t>
  </si>
  <si>
    <t>省</t>
  </si>
  <si>
    <t>吉财农指[2021]0157号</t>
  </si>
  <si>
    <t>关于预下达2021年省级水利发展补助资金（小型水库移民部分）的通知</t>
  </si>
  <si>
    <t>吉财党政指[2020]1133号</t>
  </si>
  <si>
    <t>关于提前下达2021年吉林省少数民族发展补助资金 (涉农统筹整合部分）指标的通知</t>
  </si>
  <si>
    <t>吉财建指[2020]1345号</t>
  </si>
  <si>
    <t>关于下达农村饮水安全工程资金的通知(直达)</t>
  </si>
  <si>
    <t>吉财农指[2020]1150号</t>
  </si>
  <si>
    <t>提前预下达2021年省级乡村振兴专项资金的通知</t>
  </si>
  <si>
    <t>吉财农指[2020]0423号</t>
  </si>
  <si>
    <t>关于下达2021年省级乡村振兴专项资金的通知</t>
  </si>
  <si>
    <t>未确定</t>
  </si>
  <si>
    <t>利息</t>
  </si>
  <si>
    <t>3月</t>
  </si>
  <si>
    <t>2021.6.25</t>
  </si>
  <si>
    <t>雨露计划（各乡镇附表）</t>
  </si>
  <si>
    <t>达烧锅镇乡2019年畅返不畅农村公路建设项目（质保金）补贴计划</t>
  </si>
  <si>
    <t>2021.7.30</t>
  </si>
  <si>
    <t>本级扶贫</t>
  </si>
  <si>
    <t>大安市太山镇幸福村、山湾村基础设施建设项目（质保金）补贴计划</t>
  </si>
  <si>
    <t>四棵树乡2019年农村基础设施建设项目（质保金）补贴</t>
  </si>
  <si>
    <t>联合乡2019年年畅返不畅农村公路项目(质保金)补贴计划</t>
  </si>
  <si>
    <t>联合乡2019年农村基础设施建设项目(质保金)补贴计划</t>
  </si>
  <si>
    <t>大安市联合乡长虹村、红旗村基础设施建设项目（质保金）补贴计划</t>
  </si>
  <si>
    <t>联合乡2019年（新增）农村公路建设项目（质保金）补贴计划</t>
  </si>
  <si>
    <t>海坨乡2019年农村基础设施建设项目（质保金）补贴计划</t>
  </si>
  <si>
    <t>乐胜乡2019年农村基础设施建设项目（质保金）补贴</t>
  </si>
  <si>
    <t>两家子镇2019年畅返不畅农村公路项目(质保金)补贴</t>
  </si>
  <si>
    <t>两家子镇2019年(新增)农村公路建设项目(质保金)补贴</t>
  </si>
  <si>
    <t>舍力镇2019年畅返不畅农村公路建设项目（质保金）补贴</t>
  </si>
  <si>
    <t>乐胜乡2019年畅返不畅农村公路建设项目（质保金）补贴</t>
  </si>
  <si>
    <t>乐胜乡2019年（新增）农村公路建设项目（质保金）补贴</t>
  </si>
  <si>
    <t>舍力镇2019年（新增）农村公路建设项目（质保金）补贴</t>
  </si>
  <si>
    <t>龙沼镇2019年农村基础设施建设项目（质保金）</t>
  </si>
  <si>
    <t>2021.11.3</t>
  </si>
  <si>
    <t>沼镇2019年畅返不畅农村公路建设项目（质保金</t>
  </si>
  <si>
    <t>烧锅镇乡贫困村环境整治村屯路边硬化项目（质保金）补贴计划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</si>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</sst>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 "/>
    <numFmt numFmtId="179" formatCode="0.00_);[Red]\(0.00\)"/>
    <numFmt numFmtId="180" formatCode="#,##0_ "/>
    <numFmt numFmtId="181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7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178" fontId="1" fillId="2" borderId="3" xfId="0" applyNumberFormat="1" applyFont="1" applyFill="1" applyBorder="1" applyAlignment="1">
      <alignment vertical="center" wrapText="1"/>
    </xf>
    <xf numFmtId="178" fontId="7" fillId="2" borderId="3" xfId="49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9" fontId="1" fillId="2" borderId="6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180" fontId="3" fillId="2" borderId="3" xfId="0" applyNumberFormat="1" applyFont="1" applyFill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vertical="center"/>
    </xf>
    <xf numFmtId="181" fontId="3" fillId="2" borderId="3" xfId="0" applyNumberFormat="1" applyFont="1" applyFill="1" applyBorder="1" applyAlignment="1">
      <alignment horizontal="center" vertical="center"/>
    </xf>
    <xf numFmtId="181" fontId="4" fillId="2" borderId="3" xfId="0" applyNumberFormat="1" applyFont="1" applyFill="1" applyBorder="1" applyAlignment="1">
      <alignment horizontal="left" vertical="center"/>
    </xf>
    <xf numFmtId="181" fontId="3" fillId="2" borderId="7" xfId="0" applyNumberFormat="1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79" fontId="3" fillId="2" borderId="5" xfId="0" applyNumberFormat="1" applyFont="1" applyFill="1" applyBorder="1" applyAlignment="1">
      <alignment horizontal="left" vertical="center" wrapText="1"/>
    </xf>
    <xf numFmtId="181" fontId="3" fillId="2" borderId="2" xfId="0" applyNumberFormat="1" applyFont="1" applyFill="1" applyBorder="1" applyAlignment="1">
      <alignment horizontal="right" vertical="center"/>
    </xf>
    <xf numFmtId="181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179" fontId="3" fillId="2" borderId="3" xfId="0" applyNumberFormat="1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/>
    </xf>
    <xf numFmtId="177" fontId="1" fillId="2" borderId="0" xfId="0" applyNumberFormat="1" applyFont="1" applyFill="1" applyAlignment="1">
      <alignment vertical="center"/>
    </xf>
    <xf numFmtId="181" fontId="3" fillId="2" borderId="3" xfId="0" applyNumberFormat="1" applyFont="1" applyFill="1" applyBorder="1" applyAlignment="1">
      <alignment horizontal="right" vertical="center"/>
    </xf>
    <xf numFmtId="181" fontId="3" fillId="2" borderId="8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86"/>
  <sheetViews>
    <sheetView tabSelected="1" topLeftCell="A3" workbookViewId="0">
      <selection activeCell="G3" sqref="G3"/>
    </sheetView>
  </sheetViews>
  <sheetFormatPr defaultColWidth="9" defaultRowHeight="13.5"/>
  <cols>
    <col min="1" max="1" width="10.25" style="1" customWidth="1"/>
    <col min="2" max="2" width="3.875" style="1" customWidth="1"/>
    <col min="3" max="3" width="15.75" style="1" customWidth="1"/>
    <col min="4" max="4" width="10.5" style="2" customWidth="1"/>
    <col min="5" max="5" width="11" style="1" customWidth="1"/>
    <col min="6" max="6" width="22.25" style="1" customWidth="1"/>
    <col min="7" max="7" width="9.375" style="1" customWidth="1"/>
    <col min="8" max="8" width="16.5" style="1" customWidth="1"/>
    <col min="9" max="9" width="19" style="2" customWidth="1"/>
    <col min="10" max="10" width="14.625" style="1" customWidth="1"/>
    <col min="11" max="11" width="5.25" style="1" customWidth="1"/>
    <col min="12" max="12" width="6" style="1" customWidth="1"/>
    <col min="13" max="13" width="16" style="1"/>
    <col min="14" max="16383" width="9" style="1"/>
    <col min="16384" max="16384" width="9" style="3"/>
  </cols>
  <sheetData>
    <row r="1" s="1" customFormat="1" ht="22.5" spans="1:253">
      <c r="A1" s="4" t="s">
        <v>0</v>
      </c>
      <c r="B1" s="4"/>
      <c r="C1" s="4"/>
      <c r="D1" s="5"/>
      <c r="E1" s="4"/>
      <c r="F1" s="4"/>
      <c r="G1" s="4"/>
      <c r="H1" s="4"/>
      <c r="I1" s="5"/>
      <c r="J1" s="4"/>
      <c r="K1" s="4"/>
      <c r="L1" s="4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</row>
    <row r="2" s="1" customFormat="1" ht="27" customHeight="1" spans="1:253">
      <c r="A2" s="1" t="s">
        <v>1</v>
      </c>
      <c r="C2" s="6"/>
      <c r="D2" s="7"/>
      <c r="E2" s="6"/>
      <c r="F2" s="2"/>
      <c r="G2" s="8"/>
      <c r="H2" s="9" t="s">
        <v>2</v>
      </c>
      <c r="I2" s="47" t="s">
        <v>3</v>
      </c>
      <c r="J2" s="47"/>
      <c r="K2" s="47"/>
      <c r="L2" s="47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</row>
    <row r="3" s="1" customFormat="1" ht="33" customHeight="1" spans="1:253">
      <c r="A3" s="10" t="s">
        <v>4</v>
      </c>
      <c r="B3" s="11" t="s">
        <v>5</v>
      </c>
      <c r="C3" s="12" t="s">
        <v>6</v>
      </c>
      <c r="D3" s="13" t="s">
        <v>7</v>
      </c>
      <c r="E3" s="13" t="s">
        <v>8</v>
      </c>
      <c r="F3" s="14" t="s">
        <v>9</v>
      </c>
      <c r="G3" s="15" t="s">
        <v>10</v>
      </c>
      <c r="H3" s="13" t="s">
        <v>11</v>
      </c>
      <c r="I3" s="48" t="s">
        <v>12</v>
      </c>
      <c r="J3" s="13" t="s">
        <v>13</v>
      </c>
      <c r="K3" s="13" t="s">
        <v>14</v>
      </c>
      <c r="L3" s="14" t="s">
        <v>15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</row>
    <row r="4" s="1" customFormat="1" ht="36" spans="1:253">
      <c r="A4" s="16" t="s">
        <v>16</v>
      </c>
      <c r="B4" s="17" t="s">
        <v>17</v>
      </c>
      <c r="C4" s="18">
        <v>96900000</v>
      </c>
      <c r="D4" s="19" t="s">
        <v>18</v>
      </c>
      <c r="E4" s="19" t="s">
        <v>19</v>
      </c>
      <c r="F4" s="19" t="s">
        <v>20</v>
      </c>
      <c r="G4" s="18" t="s">
        <v>21</v>
      </c>
      <c r="H4" s="20">
        <v>63000000</v>
      </c>
      <c r="I4" s="50" t="s">
        <v>22</v>
      </c>
      <c r="J4" s="18">
        <f>C4-H4-H5-H10-H11-H6-H8-H9-H7</f>
        <v>0</v>
      </c>
      <c r="K4" s="51">
        <v>3</v>
      </c>
      <c r="L4" s="52">
        <v>3</v>
      </c>
      <c r="M4" s="53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</row>
    <row r="5" s="1" customFormat="1" ht="24" spans="1:253">
      <c r="A5" s="16"/>
      <c r="B5" s="17"/>
      <c r="C5" s="18"/>
      <c r="D5" s="19"/>
      <c r="E5" s="19"/>
      <c r="F5" s="19"/>
      <c r="G5" s="18" t="s">
        <v>21</v>
      </c>
      <c r="H5" s="21">
        <v>1428754</v>
      </c>
      <c r="I5" s="50" t="s">
        <v>23</v>
      </c>
      <c r="J5" s="18"/>
      <c r="K5" s="51">
        <v>4</v>
      </c>
      <c r="L5" s="52">
        <v>9</v>
      </c>
      <c r="M5" s="53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</row>
    <row r="6" s="1" customFormat="1" ht="21" customHeight="1" spans="1:253">
      <c r="A6" s="16"/>
      <c r="B6" s="17"/>
      <c r="C6" s="18"/>
      <c r="D6" s="19"/>
      <c r="E6" s="19"/>
      <c r="F6" s="19"/>
      <c r="G6" s="18" t="s">
        <v>21</v>
      </c>
      <c r="H6" s="21">
        <v>1670690</v>
      </c>
      <c r="I6" s="50" t="s">
        <v>24</v>
      </c>
      <c r="J6" s="18"/>
      <c r="K6" s="54">
        <v>5</v>
      </c>
      <c r="L6" s="55">
        <v>10.14</v>
      </c>
      <c r="M6" s="53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</row>
    <row r="7" s="1" customFormat="1" ht="21" customHeight="1" spans="1:253">
      <c r="A7" s="16"/>
      <c r="B7" s="17"/>
      <c r="C7" s="18"/>
      <c r="D7" s="19"/>
      <c r="E7" s="19"/>
      <c r="F7" s="19"/>
      <c r="G7" s="18" t="s">
        <v>25</v>
      </c>
      <c r="H7" s="21">
        <f>4000000-H6</f>
        <v>2329310</v>
      </c>
      <c r="I7" s="50" t="s">
        <v>26</v>
      </c>
      <c r="J7" s="18"/>
      <c r="K7" s="54">
        <v>5</v>
      </c>
      <c r="L7" s="55">
        <v>14</v>
      </c>
      <c r="M7" s="53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</row>
    <row r="8" s="1" customFormat="1" ht="26" customHeight="1" spans="1:253">
      <c r="A8" s="16"/>
      <c r="B8" s="17"/>
      <c r="C8" s="18"/>
      <c r="D8" s="19"/>
      <c r="E8" s="19"/>
      <c r="F8" s="19"/>
      <c r="G8" s="18" t="s">
        <v>25</v>
      </c>
      <c r="H8" s="21">
        <v>1081690</v>
      </c>
      <c r="I8" s="50" t="s">
        <v>26</v>
      </c>
      <c r="J8" s="18"/>
      <c r="K8" s="54">
        <v>5</v>
      </c>
      <c r="L8" s="55">
        <v>14</v>
      </c>
      <c r="M8" s="53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</row>
    <row r="9" s="1" customFormat="1" ht="24" spans="1:253">
      <c r="A9" s="16"/>
      <c r="B9" s="17"/>
      <c r="C9" s="18"/>
      <c r="D9" s="19"/>
      <c r="E9" s="19"/>
      <c r="F9" s="19"/>
      <c r="G9" s="18" t="s">
        <v>27</v>
      </c>
      <c r="H9" s="21">
        <v>2381256</v>
      </c>
      <c r="I9" s="50" t="s">
        <v>28</v>
      </c>
      <c r="J9" s="18"/>
      <c r="K9" s="51">
        <v>7</v>
      </c>
      <c r="L9" s="52">
        <v>17</v>
      </c>
      <c r="M9" s="53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</row>
    <row r="10" s="1" customFormat="1" ht="42" customHeight="1" spans="1:253">
      <c r="A10" s="16"/>
      <c r="B10" s="17"/>
      <c r="C10" s="18"/>
      <c r="D10" s="19"/>
      <c r="E10" s="19"/>
      <c r="F10" s="19"/>
      <c r="G10" s="18" t="s">
        <v>27</v>
      </c>
      <c r="H10" s="21">
        <v>4800000</v>
      </c>
      <c r="I10" s="50" t="s">
        <v>29</v>
      </c>
      <c r="J10" s="19"/>
      <c r="K10" s="54">
        <v>8</v>
      </c>
      <c r="L10" s="52">
        <v>5</v>
      </c>
      <c r="M10" s="53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</row>
    <row r="11" s="1" customFormat="1" ht="42" customHeight="1" spans="1:253">
      <c r="A11" s="16"/>
      <c r="B11" s="17"/>
      <c r="C11" s="18"/>
      <c r="D11" s="19"/>
      <c r="E11" s="19"/>
      <c r="F11" s="19"/>
      <c r="G11" s="18" t="s">
        <v>27</v>
      </c>
      <c r="H11" s="21">
        <v>20208300</v>
      </c>
      <c r="I11" s="50" t="s">
        <v>30</v>
      </c>
      <c r="J11" s="18"/>
      <c r="K11" s="54">
        <v>10</v>
      </c>
      <c r="L11" s="55">
        <v>26</v>
      </c>
      <c r="M11" s="53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</row>
    <row r="12" s="1" customFormat="1" ht="47" customHeight="1" spans="1:253">
      <c r="A12" s="16" t="s">
        <v>16</v>
      </c>
      <c r="B12" s="17" t="s">
        <v>31</v>
      </c>
      <c r="C12" s="18">
        <v>51920000</v>
      </c>
      <c r="D12" s="19" t="s">
        <v>18</v>
      </c>
      <c r="E12" s="19" t="s">
        <v>32</v>
      </c>
      <c r="F12" s="19" t="s">
        <v>33</v>
      </c>
      <c r="G12" s="19" t="s">
        <v>27</v>
      </c>
      <c r="H12" s="21">
        <v>31000000</v>
      </c>
      <c r="I12" s="50" t="s">
        <v>34</v>
      </c>
      <c r="J12" s="19">
        <f>C12-H12-H13-H14</f>
        <v>0</v>
      </c>
      <c r="K12" s="56">
        <v>9</v>
      </c>
      <c r="L12" s="55">
        <v>7</v>
      </c>
      <c r="M12" s="53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</row>
    <row r="13" s="1" customFormat="1" ht="24" customHeight="1" spans="1:253">
      <c r="A13" s="16"/>
      <c r="B13" s="17"/>
      <c r="C13" s="18"/>
      <c r="D13" s="19"/>
      <c r="E13" s="19"/>
      <c r="F13" s="19"/>
      <c r="G13" s="19" t="s">
        <v>35</v>
      </c>
      <c r="H13" s="21">
        <v>1767350</v>
      </c>
      <c r="I13" s="50" t="s">
        <v>36</v>
      </c>
      <c r="J13" s="19"/>
      <c r="K13" s="56">
        <v>27</v>
      </c>
      <c r="L13" s="55">
        <v>21</v>
      </c>
      <c r="M13" s="53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</row>
    <row r="14" s="1" customFormat="1" ht="21" customHeight="1" spans="1:253">
      <c r="A14" s="16"/>
      <c r="B14" s="17"/>
      <c r="C14" s="18"/>
      <c r="D14" s="19"/>
      <c r="E14" s="19"/>
      <c r="F14" s="19"/>
      <c r="G14" s="19" t="s">
        <v>37</v>
      </c>
      <c r="H14" s="22">
        <v>19152650</v>
      </c>
      <c r="I14" s="50" t="s">
        <v>38</v>
      </c>
      <c r="J14" s="19"/>
      <c r="K14" s="56">
        <v>41</v>
      </c>
      <c r="L14" s="55">
        <v>43</v>
      </c>
      <c r="M14" s="53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</row>
    <row r="15" s="1" customFormat="1" ht="36" spans="1:253">
      <c r="A15" s="16" t="s">
        <v>39</v>
      </c>
      <c r="B15" s="17" t="s">
        <v>17</v>
      </c>
      <c r="C15" s="18">
        <v>850000</v>
      </c>
      <c r="D15" s="19" t="s">
        <v>40</v>
      </c>
      <c r="E15" s="19" t="s">
        <v>41</v>
      </c>
      <c r="F15" s="19" t="s">
        <v>42</v>
      </c>
      <c r="G15" s="19" t="s">
        <v>37</v>
      </c>
      <c r="H15" s="22">
        <v>850000</v>
      </c>
      <c r="I15" s="50" t="s">
        <v>38</v>
      </c>
      <c r="J15" s="19">
        <f t="shared" ref="J15:J19" si="0">C15-H15</f>
        <v>0</v>
      </c>
      <c r="K15" s="56">
        <v>41</v>
      </c>
      <c r="L15" s="55">
        <v>43</v>
      </c>
      <c r="M15" s="53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</row>
    <row r="16" s="1" customFormat="1" ht="29" customHeight="1" spans="1:253">
      <c r="A16" s="16" t="s">
        <v>43</v>
      </c>
      <c r="B16" s="17" t="s">
        <v>44</v>
      </c>
      <c r="C16" s="18">
        <v>205000</v>
      </c>
      <c r="D16" s="19" t="s">
        <v>45</v>
      </c>
      <c r="E16" s="19" t="s">
        <v>46</v>
      </c>
      <c r="F16" s="19" t="s">
        <v>47</v>
      </c>
      <c r="G16" s="19" t="s">
        <v>37</v>
      </c>
      <c r="H16" s="22">
        <v>205000</v>
      </c>
      <c r="I16" s="50" t="s">
        <v>38</v>
      </c>
      <c r="J16" s="19">
        <f t="shared" si="0"/>
        <v>0</v>
      </c>
      <c r="K16" s="56">
        <v>41</v>
      </c>
      <c r="L16" s="55">
        <v>43</v>
      </c>
      <c r="M16" s="53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</row>
    <row r="17" s="1" customFormat="1" ht="24" spans="1:253">
      <c r="A17" s="16"/>
      <c r="B17" s="23" t="s">
        <v>48</v>
      </c>
      <c r="C17" s="18">
        <v>15000000</v>
      </c>
      <c r="D17" s="19"/>
      <c r="E17" s="19"/>
      <c r="F17" s="19" t="s">
        <v>49</v>
      </c>
      <c r="G17" s="19" t="s">
        <v>37</v>
      </c>
      <c r="H17" s="22">
        <v>15000000</v>
      </c>
      <c r="I17" s="50" t="s">
        <v>38</v>
      </c>
      <c r="J17" s="19">
        <f t="shared" si="0"/>
        <v>0</v>
      </c>
      <c r="K17" s="56">
        <v>41</v>
      </c>
      <c r="L17" s="55">
        <v>43</v>
      </c>
      <c r="M17" s="53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</row>
    <row r="18" s="1" customFormat="1" ht="36" spans="1:253">
      <c r="A18" s="16" t="s">
        <v>50</v>
      </c>
      <c r="B18" s="17" t="s">
        <v>17</v>
      </c>
      <c r="C18" s="18">
        <v>74400000</v>
      </c>
      <c r="D18" s="19" t="s">
        <v>51</v>
      </c>
      <c r="E18" s="19" t="s">
        <v>52</v>
      </c>
      <c r="F18" s="19" t="s">
        <v>53</v>
      </c>
      <c r="G18" s="19" t="s">
        <v>37</v>
      </c>
      <c r="H18" s="22">
        <v>21300000</v>
      </c>
      <c r="I18" s="50" t="s">
        <v>38</v>
      </c>
      <c r="J18" s="19">
        <f t="shared" si="0"/>
        <v>53100000</v>
      </c>
      <c r="K18" s="57">
        <v>41</v>
      </c>
      <c r="L18" s="52">
        <v>43</v>
      </c>
      <c r="M18" s="53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</row>
    <row r="19" s="1" customFormat="1" ht="36" spans="1:253">
      <c r="A19" s="16" t="s">
        <v>50</v>
      </c>
      <c r="B19" s="17" t="s">
        <v>17</v>
      </c>
      <c r="C19" s="18">
        <v>5890000</v>
      </c>
      <c r="D19" s="19" t="s">
        <v>51</v>
      </c>
      <c r="E19" s="19" t="s">
        <v>54</v>
      </c>
      <c r="F19" s="19" t="s">
        <v>55</v>
      </c>
      <c r="G19" s="19"/>
      <c r="H19" s="22"/>
      <c r="I19" s="50"/>
      <c r="J19" s="19">
        <f t="shared" si="0"/>
        <v>5890000</v>
      </c>
      <c r="K19" s="57"/>
      <c r="L19" s="52"/>
      <c r="M19" s="53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</row>
    <row r="20" s="1" customFormat="1" ht="48" spans="1:253">
      <c r="A20" s="16" t="s">
        <v>50</v>
      </c>
      <c r="B20" s="17" t="s">
        <v>17</v>
      </c>
      <c r="C20" s="18">
        <v>40000000</v>
      </c>
      <c r="D20" s="19" t="s">
        <v>56</v>
      </c>
      <c r="E20" s="19" t="s">
        <v>57</v>
      </c>
      <c r="F20" s="19" t="s">
        <v>58</v>
      </c>
      <c r="G20" s="19" t="s">
        <v>59</v>
      </c>
      <c r="H20" s="21">
        <v>500000</v>
      </c>
      <c r="I20" s="50" t="s">
        <v>60</v>
      </c>
      <c r="J20" s="19">
        <f>C20-H20-H21-H22-H23-H24-H25-H26-H27-H28-H29-H30-H31</f>
        <v>1937177.7</v>
      </c>
      <c r="K20" s="56">
        <v>6</v>
      </c>
      <c r="L20" s="55">
        <v>13</v>
      </c>
      <c r="M20" s="53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</row>
    <row r="21" s="1" customFormat="1" ht="48" customHeight="1" spans="1:253">
      <c r="A21" s="16"/>
      <c r="B21" s="17"/>
      <c r="C21" s="18"/>
      <c r="D21" s="19"/>
      <c r="E21" s="19"/>
      <c r="F21" s="19"/>
      <c r="G21" s="18" t="s">
        <v>27</v>
      </c>
      <c r="H21" s="21">
        <f>50000000-H11</f>
        <v>29791700</v>
      </c>
      <c r="I21" s="50" t="s">
        <v>30</v>
      </c>
      <c r="J21" s="18"/>
      <c r="K21" s="56">
        <v>10</v>
      </c>
      <c r="L21" s="55">
        <v>26</v>
      </c>
      <c r="M21" s="53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</row>
    <row r="22" s="1" customFormat="1" ht="48" customHeight="1" spans="1:253">
      <c r="A22" s="16"/>
      <c r="B22" s="17"/>
      <c r="C22" s="18"/>
      <c r="D22" s="19"/>
      <c r="E22" s="19"/>
      <c r="F22" s="19"/>
      <c r="G22" s="18" t="s">
        <v>27</v>
      </c>
      <c r="H22" s="21">
        <v>1160000</v>
      </c>
      <c r="I22" s="50" t="s">
        <v>61</v>
      </c>
      <c r="J22" s="19"/>
      <c r="K22" s="56">
        <v>11</v>
      </c>
      <c r="L22" s="52">
        <v>16</v>
      </c>
      <c r="M22" s="53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</row>
    <row r="23" s="1" customFormat="1" ht="48" customHeight="1" spans="1:253">
      <c r="A23" s="16"/>
      <c r="B23" s="17"/>
      <c r="C23" s="18"/>
      <c r="D23" s="19"/>
      <c r="E23" s="19"/>
      <c r="F23" s="19"/>
      <c r="G23" s="18" t="s">
        <v>35</v>
      </c>
      <c r="H23" s="20">
        <v>1095469</v>
      </c>
      <c r="I23" s="50" t="s">
        <v>62</v>
      </c>
      <c r="J23" s="19"/>
      <c r="K23" s="54">
        <v>28</v>
      </c>
      <c r="L23" s="55">
        <v>20</v>
      </c>
      <c r="M23" s="53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</row>
    <row r="24" s="1" customFormat="1" ht="48" customHeight="1" spans="1:253">
      <c r="A24" s="16"/>
      <c r="B24" s="17"/>
      <c r="C24" s="18"/>
      <c r="D24" s="19"/>
      <c r="E24" s="19"/>
      <c r="F24" s="19"/>
      <c r="G24" s="18" t="s">
        <v>35</v>
      </c>
      <c r="H24" s="20">
        <v>2399254</v>
      </c>
      <c r="I24" s="50" t="s">
        <v>63</v>
      </c>
      <c r="J24" s="19"/>
      <c r="K24" s="56">
        <v>29</v>
      </c>
      <c r="L24" s="55">
        <v>44</v>
      </c>
      <c r="M24" s="53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</row>
    <row r="25" s="1" customFormat="1" ht="48" customHeight="1" spans="1:253">
      <c r="A25" s="16"/>
      <c r="B25" s="17"/>
      <c r="C25" s="18"/>
      <c r="D25" s="19"/>
      <c r="E25" s="19"/>
      <c r="F25" s="19"/>
      <c r="G25" s="18" t="s">
        <v>35</v>
      </c>
      <c r="H25" s="20">
        <v>360000</v>
      </c>
      <c r="I25" s="50" t="s">
        <v>61</v>
      </c>
      <c r="J25" s="19"/>
      <c r="K25" s="56">
        <v>30</v>
      </c>
      <c r="L25" s="55">
        <v>76</v>
      </c>
      <c r="M25" s="53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</row>
    <row r="26" s="1" customFormat="1" ht="48" customHeight="1" spans="1:253">
      <c r="A26" s="16"/>
      <c r="B26" s="17"/>
      <c r="C26" s="18"/>
      <c r="D26" s="19"/>
      <c r="E26" s="19"/>
      <c r="F26" s="19"/>
      <c r="G26" s="18" t="s">
        <v>64</v>
      </c>
      <c r="H26" s="20">
        <v>351000</v>
      </c>
      <c r="I26" s="50" t="s">
        <v>65</v>
      </c>
      <c r="J26" s="19"/>
      <c r="K26" s="56">
        <v>33</v>
      </c>
      <c r="L26" s="55">
        <v>76</v>
      </c>
      <c r="M26" s="53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</row>
    <row r="27" s="1" customFormat="1" ht="48" customHeight="1" spans="1:253">
      <c r="A27" s="16"/>
      <c r="B27" s="17"/>
      <c r="C27" s="18"/>
      <c r="D27" s="19"/>
      <c r="E27" s="19"/>
      <c r="F27" s="19"/>
      <c r="G27" s="18" t="s">
        <v>64</v>
      </c>
      <c r="H27" s="20">
        <v>534180.3</v>
      </c>
      <c r="I27" s="50" t="s">
        <v>66</v>
      </c>
      <c r="J27" s="19"/>
      <c r="K27" s="56">
        <v>34</v>
      </c>
      <c r="L27" s="55">
        <v>40</v>
      </c>
      <c r="M27" s="53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</row>
    <row r="28" s="1" customFormat="1" ht="48" customHeight="1" spans="1:253">
      <c r="A28" s="16"/>
      <c r="B28" s="17"/>
      <c r="C28" s="18"/>
      <c r="D28" s="19"/>
      <c r="E28" s="19"/>
      <c r="F28" s="19"/>
      <c r="G28" s="18" t="s">
        <v>37</v>
      </c>
      <c r="H28" s="20">
        <v>1417117</v>
      </c>
      <c r="I28" s="50" t="s">
        <v>67</v>
      </c>
      <c r="J28" s="19"/>
      <c r="K28" s="56">
        <v>35</v>
      </c>
      <c r="L28" s="55">
        <v>47</v>
      </c>
      <c r="M28" s="53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</row>
    <row r="29" s="1" customFormat="1" ht="30" customHeight="1" spans="1:253">
      <c r="A29" s="16"/>
      <c r="B29" s="17"/>
      <c r="C29" s="18"/>
      <c r="D29" s="19"/>
      <c r="E29" s="19"/>
      <c r="F29" s="19"/>
      <c r="G29" s="18" t="s">
        <v>37</v>
      </c>
      <c r="H29" s="20">
        <v>175248</v>
      </c>
      <c r="I29" s="50" t="s">
        <v>68</v>
      </c>
      <c r="J29" s="19"/>
      <c r="K29" s="56">
        <v>39</v>
      </c>
      <c r="L29" s="55">
        <v>54</v>
      </c>
      <c r="M29" s="53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</row>
    <row r="30" s="1" customFormat="1" ht="30" customHeight="1" spans="1:253">
      <c r="A30" s="16"/>
      <c r="B30" s="17"/>
      <c r="C30" s="18"/>
      <c r="D30" s="19"/>
      <c r="E30" s="19"/>
      <c r="F30" s="19"/>
      <c r="G30" s="18" t="s">
        <v>37</v>
      </c>
      <c r="H30" s="20">
        <v>256504</v>
      </c>
      <c r="I30" s="50" t="s">
        <v>69</v>
      </c>
      <c r="J30" s="19"/>
      <c r="K30" s="56">
        <v>40</v>
      </c>
      <c r="L30" s="55">
        <v>73</v>
      </c>
      <c r="M30" s="53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</row>
    <row r="31" s="1" customFormat="1" ht="30" customHeight="1" spans="1:253">
      <c r="A31" s="16"/>
      <c r="B31" s="17"/>
      <c r="C31" s="18"/>
      <c r="D31" s="19"/>
      <c r="E31" s="19"/>
      <c r="F31" s="19"/>
      <c r="G31" s="19" t="s">
        <v>37</v>
      </c>
      <c r="H31" s="22">
        <v>22350</v>
      </c>
      <c r="I31" s="50" t="s">
        <v>38</v>
      </c>
      <c r="J31" s="19"/>
      <c r="K31" s="57">
        <v>41</v>
      </c>
      <c r="L31" s="52">
        <v>43</v>
      </c>
      <c r="M31" s="53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</row>
    <row r="32" s="1" customFormat="1" ht="24" spans="1:253">
      <c r="A32" s="16" t="s">
        <v>70</v>
      </c>
      <c r="B32" s="17" t="s">
        <v>31</v>
      </c>
      <c r="C32" s="24">
        <v>10000010</v>
      </c>
      <c r="D32" s="19" t="s">
        <v>71</v>
      </c>
      <c r="E32" s="25" t="s">
        <v>72</v>
      </c>
      <c r="F32" s="26" t="s">
        <v>73</v>
      </c>
      <c r="G32" s="19" t="s">
        <v>37</v>
      </c>
      <c r="H32" s="22">
        <v>9789556.9</v>
      </c>
      <c r="I32" s="50" t="s">
        <v>74</v>
      </c>
      <c r="J32" s="19">
        <f t="shared" ref="J32:J55" si="1">C32-H32</f>
        <v>210453.1</v>
      </c>
      <c r="K32" s="57">
        <v>36</v>
      </c>
      <c r="L32" s="52">
        <v>6</v>
      </c>
      <c r="M32" s="53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</row>
    <row r="33" s="1" customFormat="1" ht="36" customHeight="1" spans="1:253">
      <c r="A33" s="16" t="s">
        <v>70</v>
      </c>
      <c r="B33" s="27" t="s">
        <v>75</v>
      </c>
      <c r="C33" s="18">
        <v>4000000</v>
      </c>
      <c r="D33" s="19" t="s">
        <v>76</v>
      </c>
      <c r="E33" s="19" t="s">
        <v>77</v>
      </c>
      <c r="F33" s="19" t="s">
        <v>78</v>
      </c>
      <c r="G33" s="18" t="s">
        <v>27</v>
      </c>
      <c r="H33" s="21">
        <v>3598882</v>
      </c>
      <c r="I33" s="27" t="s">
        <v>79</v>
      </c>
      <c r="J33" s="19">
        <f t="shared" si="1"/>
        <v>401118</v>
      </c>
      <c r="K33" s="54">
        <v>12</v>
      </c>
      <c r="L33" s="55">
        <v>8</v>
      </c>
      <c r="M33" s="53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</row>
    <row r="34" s="1" customFormat="1" ht="30" customHeight="1" spans="1:253">
      <c r="A34" s="16" t="s">
        <v>70</v>
      </c>
      <c r="B34" s="27" t="s">
        <v>80</v>
      </c>
      <c r="C34" s="18">
        <f>8510000-3300000</f>
        <v>5210000</v>
      </c>
      <c r="D34" s="19" t="s">
        <v>81</v>
      </c>
      <c r="E34" s="19" t="s">
        <v>82</v>
      </c>
      <c r="F34" s="19" t="s">
        <v>83</v>
      </c>
      <c r="G34" s="19"/>
      <c r="H34" s="22"/>
      <c r="I34" s="19"/>
      <c r="J34" s="19">
        <f t="shared" si="1"/>
        <v>5210000</v>
      </c>
      <c r="K34" s="51"/>
      <c r="L34" s="52"/>
      <c r="M34" s="53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</row>
    <row r="35" s="1" customFormat="1" ht="36" spans="1:253">
      <c r="A35" s="16" t="s">
        <v>70</v>
      </c>
      <c r="B35" s="27" t="s">
        <v>75</v>
      </c>
      <c r="C35" s="18">
        <v>16140000</v>
      </c>
      <c r="D35" s="19" t="s">
        <v>81</v>
      </c>
      <c r="E35" s="19" t="s">
        <v>84</v>
      </c>
      <c r="F35" s="19" t="s">
        <v>85</v>
      </c>
      <c r="G35" s="19"/>
      <c r="H35" s="22"/>
      <c r="I35" s="50"/>
      <c r="J35" s="19">
        <f t="shared" si="1"/>
        <v>16140000</v>
      </c>
      <c r="K35" s="54"/>
      <c r="L35" s="52"/>
      <c r="M35" s="53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</row>
    <row r="36" s="1" customFormat="1" ht="24" spans="1:253">
      <c r="A36" s="16"/>
      <c r="B36" s="27" t="s">
        <v>80</v>
      </c>
      <c r="C36" s="18">
        <v>27260000</v>
      </c>
      <c r="D36" s="28"/>
      <c r="E36" s="29" t="s">
        <v>86</v>
      </c>
      <c r="F36" s="30" t="s">
        <v>87</v>
      </c>
      <c r="G36" s="19"/>
      <c r="H36" s="22"/>
      <c r="I36" s="50"/>
      <c r="J36" s="19">
        <f t="shared" si="1"/>
        <v>27260000</v>
      </c>
      <c r="K36" s="54"/>
      <c r="L36" s="52"/>
      <c r="M36" s="53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</row>
    <row r="37" s="1" customFormat="1" ht="24" spans="1:253">
      <c r="A37" s="16"/>
      <c r="B37" s="27" t="s">
        <v>80</v>
      </c>
      <c r="C37" s="18">
        <v>5250000</v>
      </c>
      <c r="D37" s="28"/>
      <c r="E37" s="31" t="s">
        <v>88</v>
      </c>
      <c r="F37" s="30" t="s">
        <v>89</v>
      </c>
      <c r="G37" s="19"/>
      <c r="H37" s="22"/>
      <c r="I37" s="50"/>
      <c r="J37" s="19">
        <f t="shared" si="1"/>
        <v>5250000</v>
      </c>
      <c r="K37" s="54"/>
      <c r="L37" s="52"/>
      <c r="M37" s="53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</row>
    <row r="38" s="1" customFormat="1" ht="24" spans="1:253">
      <c r="A38" s="16"/>
      <c r="B38" s="27" t="s">
        <v>80</v>
      </c>
      <c r="C38" s="18">
        <v>2000000</v>
      </c>
      <c r="D38" s="28"/>
      <c r="E38" s="31" t="s">
        <v>90</v>
      </c>
      <c r="F38" s="30" t="s">
        <v>91</v>
      </c>
      <c r="G38" s="19"/>
      <c r="H38" s="22"/>
      <c r="I38" s="50"/>
      <c r="J38" s="19">
        <f t="shared" si="1"/>
        <v>2000000</v>
      </c>
      <c r="K38" s="54"/>
      <c r="L38" s="52"/>
      <c r="M38" s="53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</row>
    <row r="39" s="1" customFormat="1" ht="36" spans="1:253">
      <c r="A39" s="16"/>
      <c r="B39" s="27" t="s">
        <v>80</v>
      </c>
      <c r="C39" s="18">
        <v>210000</v>
      </c>
      <c r="D39" s="28"/>
      <c r="E39" s="31" t="s">
        <v>92</v>
      </c>
      <c r="F39" s="30" t="s">
        <v>93</v>
      </c>
      <c r="G39" s="19"/>
      <c r="H39" s="22"/>
      <c r="I39" s="50"/>
      <c r="J39" s="19">
        <f t="shared" si="1"/>
        <v>210000</v>
      </c>
      <c r="K39" s="54"/>
      <c r="L39" s="52"/>
      <c r="M39" s="53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</row>
    <row r="40" s="1" customFormat="1" ht="24" spans="1:253">
      <c r="A40" s="16"/>
      <c r="B40" s="27" t="s">
        <v>80</v>
      </c>
      <c r="C40" s="18">
        <v>1800000</v>
      </c>
      <c r="D40" s="28"/>
      <c r="E40" s="31" t="s">
        <v>94</v>
      </c>
      <c r="F40" s="30" t="s">
        <v>95</v>
      </c>
      <c r="G40" s="19"/>
      <c r="H40" s="22"/>
      <c r="I40" s="50"/>
      <c r="J40" s="19">
        <f t="shared" si="1"/>
        <v>1800000</v>
      </c>
      <c r="K40" s="54"/>
      <c r="L40" s="52"/>
      <c r="M40" s="53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</row>
    <row r="41" s="1" customFormat="1" ht="24" spans="1:253">
      <c r="A41" s="16"/>
      <c r="B41" s="27" t="s">
        <v>80</v>
      </c>
      <c r="C41" s="18">
        <v>53000000</v>
      </c>
      <c r="D41" s="28"/>
      <c r="E41" s="31" t="s">
        <v>96</v>
      </c>
      <c r="F41" s="30" t="s">
        <v>97</v>
      </c>
      <c r="G41" s="19"/>
      <c r="H41" s="22"/>
      <c r="I41" s="50"/>
      <c r="J41" s="19">
        <f t="shared" si="1"/>
        <v>53000000</v>
      </c>
      <c r="K41" s="54"/>
      <c r="L41" s="52"/>
      <c r="M41" s="53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</row>
    <row r="42" s="1" customFormat="1" ht="24" spans="1:253">
      <c r="A42" s="16"/>
      <c r="B42" s="27" t="s">
        <v>80</v>
      </c>
      <c r="C42" s="18">
        <v>19550000</v>
      </c>
      <c r="D42" s="28"/>
      <c r="E42" s="31" t="s">
        <v>98</v>
      </c>
      <c r="F42" s="30" t="s">
        <v>99</v>
      </c>
      <c r="G42" s="19"/>
      <c r="H42" s="22"/>
      <c r="I42" s="50"/>
      <c r="J42" s="19">
        <f t="shared" si="1"/>
        <v>19550000</v>
      </c>
      <c r="K42" s="54"/>
      <c r="L42" s="52"/>
      <c r="M42" s="53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</row>
    <row r="43" s="1" customFormat="1" ht="36" spans="1:253">
      <c r="A43" s="16"/>
      <c r="B43" s="27" t="s">
        <v>80</v>
      </c>
      <c r="C43" s="18">
        <v>4060000</v>
      </c>
      <c r="D43" s="28"/>
      <c r="E43" s="31" t="s">
        <v>100</v>
      </c>
      <c r="F43" s="30" t="s">
        <v>101</v>
      </c>
      <c r="G43" s="19"/>
      <c r="H43" s="22"/>
      <c r="I43" s="50"/>
      <c r="J43" s="19">
        <f t="shared" si="1"/>
        <v>4060000</v>
      </c>
      <c r="K43" s="54"/>
      <c r="L43" s="52"/>
      <c r="M43" s="53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</row>
    <row r="44" s="1" customFormat="1" ht="36" spans="1:253">
      <c r="A44" s="16"/>
      <c r="B44" s="27" t="s">
        <v>80</v>
      </c>
      <c r="C44" s="18">
        <v>12910000</v>
      </c>
      <c r="D44" s="28"/>
      <c r="E44" s="31" t="s">
        <v>102</v>
      </c>
      <c r="F44" s="30" t="s">
        <v>103</v>
      </c>
      <c r="G44" s="19"/>
      <c r="H44" s="22"/>
      <c r="I44" s="50"/>
      <c r="J44" s="19">
        <f t="shared" si="1"/>
        <v>12910000</v>
      </c>
      <c r="K44" s="54"/>
      <c r="L44" s="52"/>
      <c r="M44" s="53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</row>
    <row r="45" s="1" customFormat="1" ht="24" spans="1:253">
      <c r="A45" s="16"/>
      <c r="B45" s="27" t="s">
        <v>80</v>
      </c>
      <c r="C45" s="18">
        <v>540000</v>
      </c>
      <c r="D45" s="28"/>
      <c r="E45" s="31" t="s">
        <v>104</v>
      </c>
      <c r="F45" s="30" t="s">
        <v>105</v>
      </c>
      <c r="G45" s="19"/>
      <c r="H45" s="22"/>
      <c r="I45" s="50"/>
      <c r="J45" s="19">
        <f t="shared" si="1"/>
        <v>540000</v>
      </c>
      <c r="K45" s="54"/>
      <c r="L45" s="52"/>
      <c r="M45" s="53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</row>
    <row r="46" s="1" customFormat="1" ht="36" spans="1:253">
      <c r="A46" s="16"/>
      <c r="B46" s="27" t="s">
        <v>80</v>
      </c>
      <c r="C46" s="18">
        <v>10000</v>
      </c>
      <c r="D46" s="28"/>
      <c r="E46" s="31" t="s">
        <v>106</v>
      </c>
      <c r="F46" s="30" t="s">
        <v>107</v>
      </c>
      <c r="G46" s="19"/>
      <c r="H46" s="22"/>
      <c r="I46" s="50"/>
      <c r="J46" s="19">
        <f t="shared" si="1"/>
        <v>10000</v>
      </c>
      <c r="K46" s="54"/>
      <c r="L46" s="52"/>
      <c r="M46" s="53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</row>
    <row r="47" s="1" customFormat="1" ht="36" spans="1:253">
      <c r="A47" s="16"/>
      <c r="B47" s="27" t="s">
        <v>80</v>
      </c>
      <c r="C47" s="18">
        <v>1450000</v>
      </c>
      <c r="D47" s="28"/>
      <c r="E47" s="31" t="s">
        <v>108</v>
      </c>
      <c r="F47" s="30" t="s">
        <v>109</v>
      </c>
      <c r="G47" s="19"/>
      <c r="H47" s="22"/>
      <c r="I47" s="50"/>
      <c r="J47" s="19">
        <f t="shared" si="1"/>
        <v>1450000</v>
      </c>
      <c r="K47" s="54"/>
      <c r="L47" s="52"/>
      <c r="M47" s="53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</row>
    <row r="48" s="1" customFormat="1" ht="36" spans="1:253">
      <c r="A48" s="16"/>
      <c r="B48" s="27" t="s">
        <v>110</v>
      </c>
      <c r="C48" s="18">
        <v>170000</v>
      </c>
      <c r="D48" s="28"/>
      <c r="E48" s="31" t="s">
        <v>111</v>
      </c>
      <c r="F48" s="30" t="s">
        <v>112</v>
      </c>
      <c r="G48" s="19"/>
      <c r="H48" s="22"/>
      <c r="I48" s="50"/>
      <c r="J48" s="19">
        <f t="shared" si="1"/>
        <v>170000</v>
      </c>
      <c r="K48" s="54"/>
      <c r="L48" s="52"/>
      <c r="M48" s="53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</row>
    <row r="49" s="1" customFormat="1" ht="36" spans="1:253">
      <c r="A49" s="16"/>
      <c r="B49" s="27" t="s">
        <v>110</v>
      </c>
      <c r="C49" s="18">
        <v>210000</v>
      </c>
      <c r="D49" s="28"/>
      <c r="E49" s="31" t="s">
        <v>113</v>
      </c>
      <c r="F49" s="30" t="s">
        <v>114</v>
      </c>
      <c r="G49" s="19"/>
      <c r="H49" s="22"/>
      <c r="I49" s="50"/>
      <c r="J49" s="19">
        <f t="shared" si="1"/>
        <v>210000</v>
      </c>
      <c r="K49" s="54"/>
      <c r="L49" s="52"/>
      <c r="M49" s="53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</row>
    <row r="50" s="1" customFormat="1" ht="24" spans="1:253">
      <c r="A50" s="16"/>
      <c r="B50" s="27" t="s">
        <v>110</v>
      </c>
      <c r="C50" s="18">
        <v>1000000</v>
      </c>
      <c r="D50" s="28"/>
      <c r="E50" s="31" t="s">
        <v>115</v>
      </c>
      <c r="F50" s="30" t="s">
        <v>116</v>
      </c>
      <c r="G50" s="19"/>
      <c r="H50" s="22"/>
      <c r="I50" s="50"/>
      <c r="J50" s="19">
        <f t="shared" si="1"/>
        <v>1000000</v>
      </c>
      <c r="K50" s="54"/>
      <c r="L50" s="52"/>
      <c r="M50" s="53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</row>
    <row r="51" s="1" customFormat="1" ht="24" spans="1:253">
      <c r="A51" s="16"/>
      <c r="B51" s="27" t="s">
        <v>110</v>
      </c>
      <c r="C51" s="18">
        <f>27699000-13499000</f>
        <v>14200000</v>
      </c>
      <c r="D51" s="28"/>
      <c r="E51" s="31" t="s">
        <v>117</v>
      </c>
      <c r="F51" s="30" t="s">
        <v>118</v>
      </c>
      <c r="G51" s="19"/>
      <c r="H51" s="22"/>
      <c r="I51" s="50"/>
      <c r="J51" s="19">
        <f t="shared" si="1"/>
        <v>14200000</v>
      </c>
      <c r="K51" s="54"/>
      <c r="L51" s="52"/>
      <c r="M51" s="53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</row>
    <row r="52" s="1" customFormat="1" ht="24" spans="1:253">
      <c r="A52" s="16"/>
      <c r="B52" s="27" t="s">
        <v>110</v>
      </c>
      <c r="C52" s="18">
        <v>16000000</v>
      </c>
      <c r="D52" s="28"/>
      <c r="E52" s="31" t="s">
        <v>119</v>
      </c>
      <c r="F52" s="30" t="s">
        <v>120</v>
      </c>
      <c r="G52" s="19"/>
      <c r="H52" s="22"/>
      <c r="I52" s="50"/>
      <c r="J52" s="19">
        <f t="shared" si="1"/>
        <v>16000000</v>
      </c>
      <c r="K52" s="54"/>
      <c r="L52" s="52"/>
      <c r="M52" s="53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</row>
    <row r="53" s="1" customFormat="1" spans="1:253">
      <c r="A53" s="16"/>
      <c r="B53" s="32"/>
      <c r="C53" s="33">
        <v>9120000</v>
      </c>
      <c r="D53" s="28"/>
      <c r="E53" s="31"/>
      <c r="F53" s="30" t="s">
        <v>121</v>
      </c>
      <c r="G53" s="19"/>
      <c r="H53" s="22"/>
      <c r="I53" s="50"/>
      <c r="J53" s="19">
        <f t="shared" si="1"/>
        <v>9120000</v>
      </c>
      <c r="K53" s="54"/>
      <c r="L53" s="52"/>
      <c r="M53" s="53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</row>
    <row r="54" s="1" customFormat="1" spans="1:253">
      <c r="A54" s="34" t="s">
        <v>122</v>
      </c>
      <c r="B54" s="34" t="s">
        <v>123</v>
      </c>
      <c r="C54" s="35">
        <v>100253.39</v>
      </c>
      <c r="D54" s="36"/>
      <c r="E54" s="35"/>
      <c r="F54" s="37" t="s">
        <v>122</v>
      </c>
      <c r="G54" s="38" t="s">
        <v>124</v>
      </c>
      <c r="H54" s="35">
        <v>100253.39</v>
      </c>
      <c r="I54" s="58" t="s">
        <v>125</v>
      </c>
      <c r="J54" s="59">
        <f t="shared" si="1"/>
        <v>0</v>
      </c>
      <c r="K54" s="60">
        <v>1</v>
      </c>
      <c r="L54" s="60">
        <v>1</v>
      </c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</row>
    <row r="55" s="1" customFormat="1" spans="1:253">
      <c r="A55" s="34"/>
      <c r="B55" s="34">
        <v>6</v>
      </c>
      <c r="C55" s="35">
        <v>204278.4</v>
      </c>
      <c r="D55" s="36"/>
      <c r="E55" s="35"/>
      <c r="F55" s="37" t="s">
        <v>122</v>
      </c>
      <c r="G55" s="38" t="s">
        <v>124</v>
      </c>
      <c r="H55" s="35">
        <v>204278.4</v>
      </c>
      <c r="I55" s="58" t="s">
        <v>125</v>
      </c>
      <c r="J55" s="59">
        <f t="shared" si="1"/>
        <v>0</v>
      </c>
      <c r="K55" s="60">
        <v>1</v>
      </c>
      <c r="L55" s="60">
        <v>1</v>
      </c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</row>
    <row r="56" s="1" customFormat="1" spans="1:253">
      <c r="A56" s="34"/>
      <c r="B56" s="34">
        <v>9</v>
      </c>
      <c r="C56" s="35">
        <v>169671.9</v>
      </c>
      <c r="D56" s="36"/>
      <c r="E56" s="35"/>
      <c r="F56" s="37" t="s">
        <v>122</v>
      </c>
      <c r="G56" s="38" t="s">
        <v>124</v>
      </c>
      <c r="H56" s="35">
        <f>465000-H54-H55-9000</f>
        <v>151468.21</v>
      </c>
      <c r="I56" s="58" t="s">
        <v>125</v>
      </c>
      <c r="J56" s="59">
        <f>C56-H56-H57</f>
        <v>6422</v>
      </c>
      <c r="K56" s="60">
        <v>1</v>
      </c>
      <c r="L56" s="60">
        <v>1</v>
      </c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</row>
    <row r="57" s="1" customFormat="1" ht="25" customHeight="1" spans="1:253">
      <c r="A57" s="34"/>
      <c r="B57" s="34"/>
      <c r="C57" s="35"/>
      <c r="D57" s="36"/>
      <c r="E57" s="35"/>
      <c r="F57" s="37"/>
      <c r="G57" s="16" t="s">
        <v>37</v>
      </c>
      <c r="H57" s="20">
        <f>190720-H59-H77</f>
        <v>11781.69</v>
      </c>
      <c r="I57" s="50" t="s">
        <v>126</v>
      </c>
      <c r="J57" s="19"/>
      <c r="K57" s="56">
        <v>38</v>
      </c>
      <c r="L57" s="55">
        <v>65</v>
      </c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</row>
    <row r="58" s="1" customFormat="1" spans="1:253">
      <c r="A58" s="34"/>
      <c r="B58" s="34">
        <v>12</v>
      </c>
      <c r="C58" s="35">
        <v>29592.13</v>
      </c>
      <c r="D58" s="36"/>
      <c r="E58" s="35"/>
      <c r="F58" s="37" t="s">
        <v>122</v>
      </c>
      <c r="G58" s="38" t="s">
        <v>127</v>
      </c>
      <c r="H58" s="35">
        <v>10500</v>
      </c>
      <c r="I58" s="58" t="s">
        <v>125</v>
      </c>
      <c r="J58" s="59">
        <f>C58-H58-H59</f>
        <v>0</v>
      </c>
      <c r="K58" s="60">
        <v>2</v>
      </c>
      <c r="L58" s="60">
        <v>2</v>
      </c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</row>
    <row r="59" s="1" customFormat="1" ht="24" customHeight="1" spans="1:253">
      <c r="A59" s="39"/>
      <c r="B59" s="39"/>
      <c r="C59" s="40"/>
      <c r="D59" s="41"/>
      <c r="E59" s="40"/>
      <c r="F59" s="42"/>
      <c r="G59" s="16" t="s">
        <v>37</v>
      </c>
      <c r="H59" s="20">
        <v>19092.13</v>
      </c>
      <c r="I59" s="50" t="s">
        <v>126</v>
      </c>
      <c r="J59" s="19"/>
      <c r="K59" s="56">
        <v>38</v>
      </c>
      <c r="L59" s="55">
        <v>65</v>
      </c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</row>
    <row r="60" s="1" customFormat="1" ht="36" spans="1:253">
      <c r="A60" s="39" t="s">
        <v>128</v>
      </c>
      <c r="B60" s="39"/>
      <c r="C60" s="40">
        <v>3462665.18</v>
      </c>
      <c r="D60" s="41"/>
      <c r="E60" s="40"/>
      <c r="F60" s="42"/>
      <c r="G60" s="43" t="s">
        <v>27</v>
      </c>
      <c r="H60" s="44">
        <v>282070</v>
      </c>
      <c r="I60" s="61" t="s">
        <v>129</v>
      </c>
      <c r="J60" s="59">
        <f>C60-H60-H61-H62-H63-H64-H65-H66-H67-H68-H69-H70-H71-H72-H73-H74-H75-H76-H77</f>
        <v>0</v>
      </c>
      <c r="K60" s="62">
        <v>13</v>
      </c>
      <c r="L60" s="63">
        <v>15</v>
      </c>
      <c r="M60" s="46"/>
      <c r="N60" s="64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</row>
    <row r="61" s="1" customFormat="1" ht="36" spans="1:253">
      <c r="A61" s="17"/>
      <c r="B61" s="17"/>
      <c r="C61" s="45"/>
      <c r="D61" s="22"/>
      <c r="E61" s="45"/>
      <c r="F61" s="27"/>
      <c r="G61" s="16" t="s">
        <v>27</v>
      </c>
      <c r="H61" s="18">
        <v>224700</v>
      </c>
      <c r="I61" s="65" t="s">
        <v>130</v>
      </c>
      <c r="J61" s="66"/>
      <c r="K61" s="62">
        <v>14</v>
      </c>
      <c r="L61" s="67">
        <v>55</v>
      </c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</row>
    <row r="62" s="1" customFormat="1" ht="36" spans="1:253">
      <c r="A62" s="17"/>
      <c r="B62" s="17"/>
      <c r="C62" s="45"/>
      <c r="D62" s="22"/>
      <c r="E62" s="45"/>
      <c r="F62" s="27"/>
      <c r="G62" s="16" t="s">
        <v>27</v>
      </c>
      <c r="H62" s="18">
        <v>168400</v>
      </c>
      <c r="I62" s="65" t="s">
        <v>131</v>
      </c>
      <c r="J62" s="66"/>
      <c r="K62" s="62">
        <v>15</v>
      </c>
      <c r="L62" s="67">
        <v>22</v>
      </c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</row>
    <row r="63" s="1" customFormat="1" ht="36" spans="1:253">
      <c r="A63" s="17"/>
      <c r="B63" s="17"/>
      <c r="C63" s="16"/>
      <c r="D63" s="25"/>
      <c r="E63" s="16"/>
      <c r="F63" s="27"/>
      <c r="G63" s="16" t="s">
        <v>27</v>
      </c>
      <c r="H63" s="18">
        <v>325000</v>
      </c>
      <c r="I63" s="65" t="s">
        <v>132</v>
      </c>
      <c r="J63" s="66"/>
      <c r="K63" s="62">
        <v>16</v>
      </c>
      <c r="L63" s="67">
        <v>23</v>
      </c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</row>
    <row r="64" s="1" customFormat="1" ht="36" spans="1:253">
      <c r="A64" s="17"/>
      <c r="B64" s="17"/>
      <c r="C64" s="16"/>
      <c r="D64" s="25"/>
      <c r="E64" s="16"/>
      <c r="F64" s="27"/>
      <c r="G64" s="16" t="s">
        <v>27</v>
      </c>
      <c r="H64" s="18">
        <v>230000</v>
      </c>
      <c r="I64" s="65" t="s">
        <v>133</v>
      </c>
      <c r="J64" s="66"/>
      <c r="K64" s="62">
        <v>17</v>
      </c>
      <c r="L64" s="67">
        <v>24</v>
      </c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</row>
    <row r="65" s="1" customFormat="1" ht="36" spans="1:253">
      <c r="A65" s="17"/>
      <c r="B65" s="17"/>
      <c r="C65" s="16"/>
      <c r="D65" s="25"/>
      <c r="E65" s="16"/>
      <c r="F65" s="27"/>
      <c r="G65" s="16" t="s">
        <v>27</v>
      </c>
      <c r="H65" s="18">
        <v>21600</v>
      </c>
      <c r="I65" s="65" t="s">
        <v>134</v>
      </c>
      <c r="J65" s="66"/>
      <c r="K65" s="62">
        <v>18</v>
      </c>
      <c r="L65" s="67">
        <v>25</v>
      </c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</row>
    <row r="66" s="1" customFormat="1" ht="36" spans="1:253">
      <c r="A66" s="17"/>
      <c r="B66" s="17"/>
      <c r="C66" s="16"/>
      <c r="D66" s="25"/>
      <c r="E66" s="16"/>
      <c r="F66" s="27"/>
      <c r="G66" s="16" t="s">
        <v>27</v>
      </c>
      <c r="H66" s="18">
        <v>107000</v>
      </c>
      <c r="I66" s="65" t="s">
        <v>135</v>
      </c>
      <c r="J66" s="66"/>
      <c r="K66" s="71">
        <v>19</v>
      </c>
      <c r="L66" s="67">
        <v>49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</row>
    <row r="67" s="1" customFormat="1" ht="36" spans="1:253">
      <c r="A67" s="17"/>
      <c r="B67" s="17"/>
      <c r="C67" s="16"/>
      <c r="D67" s="25"/>
      <c r="E67" s="16"/>
      <c r="F67" s="27"/>
      <c r="G67" s="16" t="s">
        <v>27</v>
      </c>
      <c r="H67" s="18">
        <v>149700</v>
      </c>
      <c r="I67" s="65" t="s">
        <v>136</v>
      </c>
      <c r="J67" s="66"/>
      <c r="K67" s="71">
        <v>20</v>
      </c>
      <c r="L67" s="67">
        <v>51</v>
      </c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</row>
    <row r="68" s="1" customFormat="1" ht="27" customHeight="1" spans="1:253">
      <c r="A68" s="17"/>
      <c r="B68" s="17"/>
      <c r="C68" s="16"/>
      <c r="D68" s="25"/>
      <c r="E68" s="16"/>
      <c r="F68" s="27"/>
      <c r="G68" s="16" t="s">
        <v>35</v>
      </c>
      <c r="H68" s="18">
        <v>120122</v>
      </c>
      <c r="I68" s="65" t="s">
        <v>137</v>
      </c>
      <c r="J68" s="66"/>
      <c r="K68" s="71">
        <v>21</v>
      </c>
      <c r="L68" s="67">
        <v>18</v>
      </c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</row>
    <row r="69" s="1" customFormat="1" ht="27" customHeight="1" spans="1:253">
      <c r="A69" s="17"/>
      <c r="B69" s="17"/>
      <c r="C69" s="16"/>
      <c r="D69" s="25"/>
      <c r="E69" s="16"/>
      <c r="F69" s="27"/>
      <c r="G69" s="16" t="s">
        <v>35</v>
      </c>
      <c r="H69" s="18">
        <v>104508</v>
      </c>
      <c r="I69" s="65" t="s">
        <v>138</v>
      </c>
      <c r="J69" s="66"/>
      <c r="K69" s="71">
        <v>22</v>
      </c>
      <c r="L69" s="67">
        <v>19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</row>
    <row r="70" s="1" customFormat="1" ht="27" customHeight="1" spans="1:253">
      <c r="A70" s="17"/>
      <c r="B70" s="17"/>
      <c r="C70" s="16"/>
      <c r="D70" s="25"/>
      <c r="E70" s="16"/>
      <c r="F70" s="27"/>
      <c r="G70" s="16" t="s">
        <v>35</v>
      </c>
      <c r="H70" s="18">
        <v>79124</v>
      </c>
      <c r="I70" s="65" t="s">
        <v>139</v>
      </c>
      <c r="J70" s="66"/>
      <c r="K70" s="71">
        <v>23</v>
      </c>
      <c r="L70" s="67">
        <v>62</v>
      </c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</row>
    <row r="71" s="1" customFormat="1" ht="27" customHeight="1" spans="1:253">
      <c r="A71" s="17"/>
      <c r="B71" s="17"/>
      <c r="C71" s="16"/>
      <c r="D71" s="25"/>
      <c r="E71" s="16"/>
      <c r="F71" s="27"/>
      <c r="G71" s="16" t="s">
        <v>35</v>
      </c>
      <c r="H71" s="18">
        <v>35610</v>
      </c>
      <c r="I71" s="65" t="s">
        <v>140</v>
      </c>
      <c r="J71" s="66"/>
      <c r="K71" s="71">
        <v>24</v>
      </c>
      <c r="L71" s="67">
        <v>63</v>
      </c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</row>
    <row r="72" s="1" customFormat="1" ht="27" customHeight="1" spans="1:253">
      <c r="A72" s="17"/>
      <c r="B72" s="17"/>
      <c r="C72" s="16"/>
      <c r="D72" s="25"/>
      <c r="E72" s="16"/>
      <c r="F72" s="27"/>
      <c r="G72" s="16" t="s">
        <v>35</v>
      </c>
      <c r="H72" s="18">
        <v>75000</v>
      </c>
      <c r="I72" s="65" t="s">
        <v>141</v>
      </c>
      <c r="J72" s="66"/>
      <c r="K72" s="71">
        <v>25</v>
      </c>
      <c r="L72" s="67">
        <v>70</v>
      </c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</row>
    <row r="73" s="1" customFormat="1" ht="27" customHeight="1" spans="1:253">
      <c r="A73" s="17"/>
      <c r="B73" s="17"/>
      <c r="C73" s="16"/>
      <c r="D73" s="25"/>
      <c r="E73" s="16"/>
      <c r="F73" s="27"/>
      <c r="G73" s="16" t="s">
        <v>35</v>
      </c>
      <c r="H73" s="18">
        <v>433258</v>
      </c>
      <c r="I73" s="65" t="s">
        <v>142</v>
      </c>
      <c r="J73" s="66"/>
      <c r="K73" s="71">
        <v>26</v>
      </c>
      <c r="L73" s="67">
        <v>72</v>
      </c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</row>
    <row r="74" s="1" customFormat="1" ht="27" customHeight="1" spans="1:253">
      <c r="A74" s="17"/>
      <c r="B74" s="17"/>
      <c r="C74" s="16"/>
      <c r="D74" s="25"/>
      <c r="E74" s="16"/>
      <c r="F74" s="27"/>
      <c r="G74" s="16" t="s">
        <v>64</v>
      </c>
      <c r="H74" s="18">
        <v>297988</v>
      </c>
      <c r="I74" s="65" t="s">
        <v>143</v>
      </c>
      <c r="J74" s="66"/>
      <c r="K74" s="71">
        <v>31</v>
      </c>
      <c r="L74" s="67">
        <v>52</v>
      </c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  <c r="GO74" s="46"/>
      <c r="GP74" s="46"/>
      <c r="GQ74" s="46"/>
      <c r="GR74" s="46"/>
      <c r="GS74" s="46"/>
      <c r="GT74" s="46"/>
      <c r="GU74" s="46"/>
      <c r="GV74" s="46"/>
      <c r="GW74" s="46"/>
      <c r="GX74" s="46"/>
      <c r="GY74" s="46"/>
      <c r="GZ74" s="46"/>
      <c r="HA74" s="46"/>
      <c r="HB74" s="46"/>
      <c r="HC74" s="46"/>
      <c r="HD74" s="46"/>
      <c r="HE74" s="46"/>
      <c r="HF74" s="46"/>
      <c r="HG74" s="46"/>
      <c r="HH74" s="46"/>
      <c r="HI74" s="46"/>
      <c r="HJ74" s="46"/>
      <c r="HK74" s="46"/>
      <c r="HL74" s="46"/>
      <c r="HM74" s="46"/>
      <c r="HN74" s="46"/>
      <c r="HO74" s="46"/>
      <c r="HP74" s="46"/>
      <c r="HQ74" s="46"/>
      <c r="HR74" s="46"/>
      <c r="HS74" s="46"/>
      <c r="HT74" s="46"/>
      <c r="HU74" s="46"/>
      <c r="HV74" s="46"/>
      <c r="HW74" s="46"/>
      <c r="HX74" s="46"/>
      <c r="HY74" s="46"/>
      <c r="HZ74" s="46"/>
      <c r="IA74" s="46"/>
      <c r="IB74" s="46"/>
      <c r="IC74" s="46"/>
      <c r="ID74" s="46"/>
      <c r="IE74" s="46"/>
      <c r="IF74" s="46"/>
      <c r="IG74" s="46"/>
      <c r="IH74" s="46"/>
      <c r="II74" s="46"/>
      <c r="IJ74" s="46"/>
      <c r="IK74" s="46"/>
      <c r="IL74" s="46"/>
      <c r="IM74" s="46"/>
      <c r="IN74" s="46"/>
      <c r="IO74" s="46"/>
      <c r="IP74" s="46"/>
      <c r="IQ74" s="46"/>
      <c r="IR74" s="46"/>
      <c r="IS74" s="46"/>
    </row>
    <row r="75" s="1" customFormat="1" ht="27" customHeight="1" spans="1:253">
      <c r="A75" s="17"/>
      <c r="B75" s="17"/>
      <c r="C75" s="16"/>
      <c r="D75" s="25"/>
      <c r="E75" s="16"/>
      <c r="F75" s="27"/>
      <c r="G75" s="16" t="s">
        <v>144</v>
      </c>
      <c r="H75" s="18">
        <v>485786</v>
      </c>
      <c r="I75" s="65" t="s">
        <v>145</v>
      </c>
      <c r="J75" s="66"/>
      <c r="K75" s="71">
        <v>32</v>
      </c>
      <c r="L75" s="67">
        <v>60</v>
      </c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</row>
    <row r="76" s="1" customFormat="1" ht="27" customHeight="1" spans="1:253">
      <c r="A76" s="17"/>
      <c r="B76" s="17"/>
      <c r="C76" s="16"/>
      <c r="D76" s="25"/>
      <c r="E76" s="16"/>
      <c r="F76" s="27"/>
      <c r="G76" s="16" t="s">
        <v>37</v>
      </c>
      <c r="H76" s="20">
        <v>162953</v>
      </c>
      <c r="I76" s="50" t="s">
        <v>146</v>
      </c>
      <c r="J76" s="66"/>
      <c r="K76" s="71">
        <v>37</v>
      </c>
      <c r="L76" s="72">
        <v>58</v>
      </c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</row>
    <row r="77" s="1" customFormat="1" ht="27" customHeight="1" spans="1:253">
      <c r="A77" s="17"/>
      <c r="B77" s="17"/>
      <c r="C77" s="16"/>
      <c r="D77" s="25"/>
      <c r="E77" s="16"/>
      <c r="F77" s="27"/>
      <c r="G77" s="16" t="s">
        <v>37</v>
      </c>
      <c r="H77" s="20">
        <v>159846.18</v>
      </c>
      <c r="I77" s="50" t="s">
        <v>126</v>
      </c>
      <c r="J77" s="19"/>
      <c r="K77" s="56">
        <v>38</v>
      </c>
      <c r="L77" s="55">
        <v>65</v>
      </c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</row>
    <row r="78" s="1" customFormat="1" spans="1:12">
      <c r="A78" s="68" t="s">
        <v>147</v>
      </c>
      <c r="B78" s="68"/>
      <c r="C78" s="69">
        <f t="shared" ref="C78:J78" si="2">SUM(C4:C77)</f>
        <v>493221471</v>
      </c>
      <c r="D78" s="69">
        <f t="shared" si="2"/>
        <v>0</v>
      </c>
      <c r="E78" s="69">
        <f t="shared" si="2"/>
        <v>0</v>
      </c>
      <c r="F78" s="69">
        <f t="shared" si="2"/>
        <v>0</v>
      </c>
      <c r="G78" s="69">
        <f t="shared" si="2"/>
        <v>0</v>
      </c>
      <c r="H78" s="69">
        <f t="shared" si="2"/>
        <v>241586300.2</v>
      </c>
      <c r="I78" s="69">
        <f t="shared" si="2"/>
        <v>0</v>
      </c>
      <c r="J78" s="69">
        <f t="shared" si="2"/>
        <v>251635170.8</v>
      </c>
      <c r="K78" s="68"/>
      <c r="L78" s="68"/>
    </row>
    <row r="79" s="1" customFormat="1" spans="4:9">
      <c r="D79" s="2"/>
      <c r="I79" s="2"/>
    </row>
    <row r="80" spans="8:8">
      <c r="H80" s="70"/>
    </row>
    <row r="81" spans="3:3">
      <c r="C81" s="70"/>
    </row>
    <row r="82" spans="3:3">
      <c r="C82" s="70"/>
    </row>
    <row r="83" spans="3:3">
      <c r="C83" s="70"/>
    </row>
    <row r="84" spans="3:3">
      <c r="C84" s="70"/>
    </row>
    <row r="85" spans="3:3">
      <c r="C85" s="70"/>
    </row>
    <row r="86" spans="3:3">
      <c r="C86" s="70"/>
    </row>
  </sheetData>
  <mergeCells count="2">
    <mergeCell ref="A1:L1"/>
    <mergeCell ref="I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2021-11-09T01:29:00Z</dcterms:created>
  <dcterms:modified xsi:type="dcterms:W3CDTF">2023-06-05T08:38:03Z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4CE9126FCF4B45A4A8730AAD33594F78_13</vt:lpwstr>
  </property>
</Properties>
</file>