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<sst xmlns="http://schemas.openxmlformats.org/spreadsheetml/2006/main" count="276" uniqueCount="164">
  <si>
    <t>2021年统筹整合财政涉农资金拨付情况统计表</t>
  </si>
  <si>
    <t>大安市财政局</t>
  </si>
  <si>
    <t>单位：元</t>
  </si>
  <si>
    <t xml:space="preserve">科长签字：               主管领导签字： </t>
  </si>
  <si>
    <t>进帐日期</t>
  </si>
  <si>
    <t>级次</t>
  </si>
  <si>
    <t>进帐金额</t>
  </si>
  <si>
    <t>各科室进专户指标文号</t>
  </si>
  <si>
    <t>文号</t>
  </si>
  <si>
    <t xml:space="preserve">资金内容 </t>
  </si>
  <si>
    <t>拨付时间</t>
  </si>
  <si>
    <t>拨付金额</t>
  </si>
  <si>
    <t>拨付单位及项目</t>
  </si>
  <si>
    <t>余额</t>
  </si>
  <si>
    <t>财政局号</t>
  </si>
  <si>
    <t>扶贫文号</t>
  </si>
  <si>
    <t>2021.7.9</t>
  </si>
  <si>
    <t>中央</t>
  </si>
  <si>
    <t>大财农指[2021]1227</t>
  </si>
  <si>
    <t>吉财农指[2021]276</t>
  </si>
  <si>
    <t>关于预下达2021年中央财政衔接推进乡村振兴补助资金预算的通知</t>
  </si>
  <si>
    <t>2021.8.26</t>
  </si>
  <si>
    <t>大安市45MW“新能源乡村振兴工程”项目</t>
  </si>
  <si>
    <t>大赉乡2021年农村基础设施建设项目</t>
  </si>
  <si>
    <t>大安市太山镇高家村、静山村、跃进村人居环境整治建设项目计划</t>
  </si>
  <si>
    <t>2021.9.15</t>
  </si>
  <si>
    <t>大安市太山镇高家村、静山村、跃进村人居环境整治建设项目第二批计划</t>
  </si>
  <si>
    <t>2021.9.28</t>
  </si>
  <si>
    <t>大赉乡2021年农村基础设施建设项目第二批计划</t>
  </si>
  <si>
    <t>大安市2018年农村饮水安全巩固提升（质保金）建设计划</t>
  </si>
  <si>
    <t>发展改革局大安市45Ｗ“新能源乡村振兴工程”项目建设</t>
  </si>
  <si>
    <t>大安市年中央财政水利发展资金高效节水灌溉项目计划</t>
  </si>
  <si>
    <t>省级</t>
  </si>
  <si>
    <t>吉财农指[2021]278</t>
  </si>
  <si>
    <t>关于预下达2021年省级财政衔接推进乡村振兴补助资金预算的通知</t>
  </si>
  <si>
    <t>2021.10.19</t>
  </si>
  <si>
    <t>2021年两家子镇农村基础设施建设项目</t>
  </si>
  <si>
    <t>2021.11.8</t>
  </si>
  <si>
    <t>2021年农村公路建设项目计划</t>
  </si>
  <si>
    <t>2021.8.24</t>
  </si>
  <si>
    <t>大财建指[2021]1494</t>
  </si>
  <si>
    <t>吉财资环指[2020]1148号</t>
  </si>
  <si>
    <t>关于提前下达中央财政专项扶贫资金（国有贫困林场）的通知</t>
  </si>
  <si>
    <t>2021.8.11</t>
  </si>
  <si>
    <t>市级205000</t>
  </si>
  <si>
    <t>大财农指[2021]1393</t>
  </si>
  <si>
    <t>白财农指[2021]78号</t>
  </si>
  <si>
    <t>关于下达2021年市级财政专项扶贫资金的通知</t>
  </si>
  <si>
    <t>本级</t>
  </si>
  <si>
    <t>本级投入</t>
  </si>
  <si>
    <t>2021.7.23</t>
  </si>
  <si>
    <t>大财农指[2021]1230、1262</t>
  </si>
  <si>
    <t>吉财农指[2020]1299</t>
  </si>
  <si>
    <t>关于提前下达2021年中央农田建设补助资金的通知（直达）</t>
  </si>
  <si>
    <t>2021.11.19</t>
  </si>
  <si>
    <t>国家农村产业融合发展示范园基础设施项目</t>
  </si>
  <si>
    <t>2021.12.8</t>
  </si>
  <si>
    <t>吉财农指[2021]233</t>
  </si>
  <si>
    <t>关于下达2021年中央农田建设补助资金的通知（直达）</t>
  </si>
  <si>
    <t>大财农指[2021]1230</t>
  </si>
  <si>
    <t>吉财农指[2020]1177</t>
  </si>
  <si>
    <t>关于调整2020年农业生产发展专项中央基建投资（高标准农田建设）贫困县统筹整合部分预算的通知</t>
  </si>
  <si>
    <t>2021.9.14</t>
  </si>
  <si>
    <t>新平安镇2019年农村基础设施建设项目</t>
  </si>
  <si>
    <t>大安市2021年“美丽乡村”基础设施建设项目</t>
  </si>
  <si>
    <t>两家子镇 2019年农村基础设施建设项目(质保金)补贴</t>
  </si>
  <si>
    <t>大安市农村改厕建设项目第二批补贴计划</t>
  </si>
  <si>
    <t>2021.11.1</t>
  </si>
  <si>
    <t>月亮泡镇2021年“美丽乡村”基础设施建设项目</t>
  </si>
  <si>
    <t>达舍力镇2021年污水管网建设项目</t>
  </si>
  <si>
    <t>舍力镇2019年农村基础设施建设项目（质保金）</t>
  </si>
  <si>
    <t>烧锅镇乡2019年农村基础设施建设项目（质保金）补贴计划</t>
  </si>
  <si>
    <t>烧锅镇乡2019年（新增）农村公路建设项目（质保金）补贴计划</t>
  </si>
  <si>
    <t>大安市四棵树乡德昌村、双榆树村基础设施建设项目（质保金）</t>
  </si>
  <si>
    <t>2021年两家子镇农村基础设施建设项目第二批计划</t>
  </si>
  <si>
    <t>2021.8.19</t>
  </si>
  <si>
    <t>大财农指[2021]1371</t>
  </si>
  <si>
    <t>吉财农指   [2020]274</t>
  </si>
  <si>
    <t>关于2020年省级乡村振兴专项资金通知（贫困县统筹整合）</t>
  </si>
  <si>
    <t>大安市2020年农村饮水安全巩固提升工程建设计划</t>
  </si>
  <si>
    <t>新平安镇2018年农村公路建设项目（质保金）</t>
  </si>
  <si>
    <t>中、省</t>
  </si>
  <si>
    <t>大财综指[2021]1430</t>
  </si>
  <si>
    <t>吉财村指[2021]480号</t>
  </si>
  <si>
    <t>关于下达2021年农村厕所革命整村推进财政奖补资金的通知（省265.24中央134.76）</t>
  </si>
  <si>
    <t>大安市农村改厕建设项目补贴计划</t>
  </si>
  <si>
    <t>新平安镇2019年（新增）农村公路建设项目（质保金）</t>
  </si>
  <si>
    <t>新平安镇2019年畅返不畅农村公路建设项目（质保金）</t>
  </si>
  <si>
    <t>中</t>
  </si>
  <si>
    <t>大财综指[2021]1429</t>
  </si>
  <si>
    <t>吉财村指[2020]1311号</t>
  </si>
  <si>
    <t>关于提前下达2021年农村综合改革转移支付预算的通知</t>
  </si>
  <si>
    <t>2021.11.16</t>
  </si>
  <si>
    <t>2021年农村危房改造建设项目补贴计划</t>
  </si>
  <si>
    <t>大安市2021年秋季“雨露计划”补贴项目</t>
  </si>
  <si>
    <t>叉干镇2019年农村基础设施建设项目（质保金）补贴计划</t>
  </si>
  <si>
    <t>30、33</t>
  </si>
  <si>
    <t>16、76</t>
  </si>
  <si>
    <t>吉财村指[2021]504号</t>
  </si>
  <si>
    <t>关于下达2021年农村综合改革转移支付预算的通知（其中中央605万元，省级1009万元）</t>
  </si>
  <si>
    <t>大安市2021年庭院经济建设项目补贴</t>
  </si>
  <si>
    <t>吉财农指[2020]1301号</t>
  </si>
  <si>
    <t>提前下达2021年中央农业生产发展资金（农业部分）</t>
  </si>
  <si>
    <t>吉财资环指[2020]1241号</t>
  </si>
  <si>
    <t>提前下达2021年中央林业改革发展补助资金</t>
  </si>
  <si>
    <t>吉财资环指[2021]0007号</t>
  </si>
  <si>
    <t>关于下达2021年中央林业改革发展资金的通知</t>
  </si>
  <si>
    <t>吉财资环指[2020]1035号</t>
  </si>
  <si>
    <t>关于调整2020年中央林业生态保护恢复资金（扶贫统筹）的通知</t>
  </si>
  <si>
    <t>吉财社指[2020]0421号</t>
  </si>
  <si>
    <t>关于调整下达2021年农村危房改造补助资金的通知(直达)</t>
  </si>
  <si>
    <t>吉财粮指[2020]1066号</t>
  </si>
  <si>
    <t>提前下达2021年产量大县奖励资金部分预算</t>
  </si>
  <si>
    <t>吉财粮指[2021]0315号</t>
  </si>
  <si>
    <t>关于拨付2021年产粮大县奖励资金的通知</t>
  </si>
  <si>
    <t>吉财粮指[2021]0316号</t>
  </si>
  <si>
    <t>关于拨付2021年产粮大县奖励资金的通知（脱贫县涉农资金统筹整合部分）</t>
  </si>
  <si>
    <t>吉财粮指[2020]0708号</t>
  </si>
  <si>
    <t>关于拨付2020年产粮大县奖励资金的通知（国家级贫困县涉农资金整合部分）</t>
  </si>
  <si>
    <t>吉财粮指[2020]1197号</t>
  </si>
  <si>
    <t>提前下达2021年生猪调出大县奖励资金（省级统筹部分</t>
  </si>
  <si>
    <t>吉财粮指〔2021〕0225号</t>
  </si>
  <si>
    <t>关于下达2021年生猪调出大县奖励资金(省级统筹部分）的通知</t>
  </si>
  <si>
    <t>吉财农指[2020]1300号</t>
  </si>
  <si>
    <t>提前下达2021年中央农业资源及生态保护补助资金（农业部分）</t>
  </si>
  <si>
    <t>省</t>
  </si>
  <si>
    <t>吉财农指[2021]0157号</t>
  </si>
  <si>
    <t>关于预下达2021年省级水利发展补助资金（小型水库移民部分）的通知</t>
  </si>
  <si>
    <t>吉财党政指[2020]1133号</t>
  </si>
  <si>
    <t>关于提前下达2021年吉林省少数民族发展补助资金 (涉农统筹整合部分）指标的通知</t>
  </si>
  <si>
    <t>吉财建指[2020]1345号</t>
  </si>
  <si>
    <t>关于下达农村饮水安全工程资金的通知(直达)</t>
  </si>
  <si>
    <t>2021.12.7</t>
  </si>
  <si>
    <t>吉财农指[2020]1150号</t>
  </si>
  <si>
    <t>提前预下达2021年省级乡村振兴专项资金的通知</t>
  </si>
  <si>
    <t>吉财农指[2020]0423号</t>
  </si>
  <si>
    <t>关于下达2021年省级乡村振兴专项资金的通知</t>
  </si>
  <si>
    <t>未确定</t>
  </si>
  <si>
    <t>利息</t>
  </si>
  <si>
    <t>3月</t>
  </si>
  <si>
    <t>2021.6.25</t>
  </si>
  <si>
    <t>雨露计划（各乡镇附表）</t>
  </si>
  <si>
    <t>达烧锅镇乡2019年畅返不畅农村公路建设项目（质保金）补贴计划</t>
  </si>
  <si>
    <t>2021.7.30</t>
  </si>
  <si>
    <t>本级扶贫</t>
  </si>
  <si>
    <t>大安市太山镇幸福村、山湾村基础设施建设项目（质保金）补贴计划</t>
  </si>
  <si>
    <t>四棵树乡2019年农村基础设施建设项目（质保金）补贴</t>
  </si>
  <si>
    <t>联合乡2019年年畅返不畅农村公路项目(质保金)补贴计划</t>
  </si>
  <si>
    <t>联合乡2019年农村基础设施建设项目(质保金)补贴计划</t>
  </si>
  <si>
    <t>大安市联合乡长虹村、红旗村基础设施建设项目（质保金）补贴计划</t>
  </si>
  <si>
    <t>联合乡2019年（新增）农村公路建设项目（质保金）补贴计划</t>
  </si>
  <si>
    <t>海坨乡2019年农村基础设施建设项目（质保金）补贴计划</t>
  </si>
  <si>
    <t>乐胜乡2019年农村基础设施建设项目（质保金）补贴</t>
  </si>
  <si>
    <t>两家子镇2019年畅返不畅农村公路项目(质保金)补贴</t>
  </si>
  <si>
    <t>两家子镇2019年(新增)农村公路建设项目(质保金)补贴</t>
  </si>
  <si>
    <t>舍力镇2019年畅返不畅农村公路建设项目（质保金）补贴</t>
  </si>
  <si>
    <t>乐胜乡2019年畅返不畅农村公路建设项目（质保金）补贴</t>
  </si>
  <si>
    <t>乐胜乡2019年（新增）农村公路建设项目（质保金）补贴</t>
  </si>
  <si>
    <t>舍力镇2019年（新增）农村公路建设项目（质保金）补贴</t>
  </si>
  <si>
    <t>龙沼镇2019年农村基础设施建设项目（质保金）</t>
  </si>
  <si>
    <t>2021.11.3</t>
  </si>
  <si>
    <t>沼镇2019年畅返不畅农村公路建设项目（质保金</t>
  </si>
  <si>
    <t>烧锅镇乡贫困村环境整治村屯路边硬化项目（质保金）补贴计划</t>
  </si>
  <si>
    <t>合计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</si>
</sst>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#,##0.00_);[Red]\(#,##0.00\)"/>
    <numFmt numFmtId="179" formatCode="#,##0_ "/>
    <numFmt numFmtId="180" formatCode="0.00_ "/>
    <numFmt numFmtId="181" formatCode="0.00_);[Red]\(0.00\)"/>
    <numFmt numFmtId="182" formatCode="#,##0.0000_ "/>
    <numFmt numFmtId="183" formatCode="#,##0.0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80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8" fontId="0" fillId="2" borderId="0" xfId="0" applyNumberFormat="1" applyFont="1" applyFill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178" fontId="5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180" fontId="0" fillId="2" borderId="3" xfId="0" applyNumberFormat="1" applyFont="1" applyFill="1" applyBorder="1" applyAlignment="1">
      <alignment vertical="center" wrapText="1"/>
    </xf>
    <xf numFmtId="180" fontId="6" fillId="2" borderId="3" xfId="49" applyNumberFormat="1" applyFont="1" applyFill="1" applyBorder="1" applyAlignment="1">
      <alignment horizontal="center" vertical="center" wrapText="1"/>
    </xf>
    <xf numFmtId="180" fontId="2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181" fontId="0" fillId="2" borderId="4" xfId="0" applyNumberFormat="1" applyFont="1" applyFill="1" applyBorder="1" applyAlignment="1">
      <alignment horizontal="center" vertical="center" wrapText="1"/>
    </xf>
    <xf numFmtId="181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left" vertical="center" wrapText="1"/>
    </xf>
    <xf numFmtId="179" fontId="2" fillId="2" borderId="3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left" vertical="center"/>
    </xf>
    <xf numFmtId="178" fontId="3" fillId="2" borderId="0" xfId="0" applyNumberFormat="1" applyFont="1" applyFill="1" applyAlignment="1">
      <alignment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182" fontId="4" fillId="2" borderId="0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/>
    </xf>
    <xf numFmtId="179" fontId="2" fillId="2" borderId="5" xfId="0" applyNumberFormat="1" applyFont="1" applyFill="1" applyBorder="1" applyAlignment="1">
      <alignment horizontal="center" vertical="center"/>
    </xf>
    <xf numFmtId="183" fontId="2" fillId="2" borderId="3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178" fontId="2" fillId="2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77" fontId="2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177" fontId="2" fillId="2" borderId="8" xfId="0" applyNumberFormat="1" applyFont="1" applyFill="1" applyBorder="1" applyAlignment="1">
      <alignment horizontal="center" vertical="center"/>
    </xf>
    <xf numFmtId="177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178" fontId="2" fillId="2" borderId="8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177" fontId="2" fillId="2" borderId="3" xfId="0" applyNumberFormat="1" applyFont="1" applyFill="1" applyBorder="1" applyAlignment="1">
      <alignment vertical="center"/>
    </xf>
    <xf numFmtId="177" fontId="0" fillId="2" borderId="0" xfId="0" applyNumberFormat="1" applyFont="1" applyFill="1" applyAlignment="1">
      <alignment vertical="center"/>
    </xf>
    <xf numFmtId="181" fontId="2" fillId="2" borderId="2" xfId="0" applyNumberFormat="1" applyFont="1" applyFill="1" applyBorder="1" applyAlignment="1">
      <alignment horizontal="left" vertical="center" wrapText="1"/>
    </xf>
    <xf numFmtId="178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181" fontId="2" fillId="2" borderId="8" xfId="0" applyNumberFormat="1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/>
    </xf>
    <xf numFmtId="178" fontId="2" fillId="2" borderId="0" xfId="0" applyNumberFormat="1" applyFont="1" applyFill="1" applyAlignment="1">
      <alignment vertical="center"/>
    </xf>
    <xf numFmtId="181" fontId="2" fillId="2" borderId="3" xfId="0" applyNumberFormat="1" applyFont="1" applyFill="1" applyBorder="1" applyAlignment="1">
      <alignment horizontal="left" vertical="center" wrapText="1"/>
    </xf>
    <xf numFmtId="178" fontId="2" fillId="2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9" xfId="0" applyNumberFormat="1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98"/>
  <sheetViews>
    <sheetView tabSelected="1" workbookViewId="0">
      <selection activeCell="G3" sqref="G3"/>
    </sheetView>
  </sheetViews>
  <sheetFormatPr defaultColWidth="9" defaultRowHeight="13.5"/>
  <cols>
    <col min="1" max="1" width="8.25" style="1" customWidth="1"/>
    <col min="2" max="2" width="3.875" style="1" customWidth="1"/>
    <col min="3" max="3" width="15.75" style="1" customWidth="1"/>
    <col min="4" max="4" width="9.75" style="2" customWidth="1"/>
    <col min="5" max="5" width="11" style="1" customWidth="1"/>
    <col min="6" max="6" width="22.25" style="1" customWidth="1"/>
    <col min="7" max="7" width="9.375" style="1" customWidth="1"/>
    <col min="8" max="8" width="15.375" style="1" customWidth="1"/>
    <col min="9" max="9" width="19" style="2" customWidth="1"/>
    <col min="10" max="10" width="14.625" style="1" customWidth="1"/>
    <col min="11" max="11" width="4.375" style="1" customWidth="1"/>
    <col min="12" max="12" width="6" style="1" customWidth="1"/>
    <col min="13" max="13" width="13.875" style="3" customWidth="1"/>
    <col min="14" max="14" width="16" style="1"/>
    <col min="15" max="16384" width="9" style="1"/>
  </cols>
  <sheetData>
    <row r="1" s="1" customFormat="1" ht="22.5" spans="1:254">
      <c r="A1" s="4" t="s">
        <v>0</v>
      </c>
      <c r="B1" s="4"/>
      <c r="C1" s="4"/>
      <c r="D1" s="5"/>
      <c r="E1" s="4"/>
      <c r="F1" s="4"/>
      <c r="G1" s="4"/>
      <c r="H1" s="4"/>
      <c r="I1" s="5"/>
      <c r="J1" s="4"/>
      <c r="K1" s="4"/>
      <c r="L1" s="4"/>
      <c r="M1" s="7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</row>
    <row r="2" s="1" customFormat="1" ht="27" customHeight="1" spans="1:254">
      <c r="A2" s="1" t="s">
        <v>1</v>
      </c>
      <c r="C2" s="3"/>
      <c r="D2" s="6"/>
      <c r="E2" s="3"/>
      <c r="F2" s="2"/>
      <c r="G2" s="7"/>
      <c r="H2" s="8" t="s">
        <v>2</v>
      </c>
      <c r="I2" s="32" t="s">
        <v>3</v>
      </c>
      <c r="J2" s="32"/>
      <c r="K2" s="32"/>
      <c r="L2" s="32"/>
      <c r="M2" s="7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</row>
    <row r="3" s="1" customFormat="1" ht="33" customHeight="1" spans="1:254">
      <c r="A3" s="9" t="s">
        <v>4</v>
      </c>
      <c r="B3" s="10" t="s">
        <v>5</v>
      </c>
      <c r="C3" s="11" t="s">
        <v>6</v>
      </c>
      <c r="D3" s="12" t="s">
        <v>7</v>
      </c>
      <c r="E3" s="12" t="s">
        <v>8</v>
      </c>
      <c r="F3" s="13" t="s">
        <v>9</v>
      </c>
      <c r="G3" s="14" t="s">
        <v>10</v>
      </c>
      <c r="H3" s="12" t="s">
        <v>11</v>
      </c>
      <c r="I3" s="33" t="s">
        <v>12</v>
      </c>
      <c r="J3" s="12" t="s">
        <v>13</v>
      </c>
      <c r="K3" s="12" t="s">
        <v>14</v>
      </c>
      <c r="L3" s="13" t="s">
        <v>15</v>
      </c>
      <c r="M3" s="34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</row>
    <row r="4" s="1" customFormat="1" ht="36" spans="1:254">
      <c r="A4" s="15" t="s">
        <v>16</v>
      </c>
      <c r="B4" s="16" t="s">
        <v>17</v>
      </c>
      <c r="C4" s="17">
        <v>96900000</v>
      </c>
      <c r="D4" s="18" t="s">
        <v>18</v>
      </c>
      <c r="E4" s="18" t="s">
        <v>19</v>
      </c>
      <c r="F4" s="18" t="s">
        <v>20</v>
      </c>
      <c r="G4" s="17" t="s">
        <v>21</v>
      </c>
      <c r="H4" s="19">
        <v>32000000</v>
      </c>
      <c r="I4" s="36" t="s">
        <v>22</v>
      </c>
      <c r="J4" s="17">
        <f>C4-H4-H5-H6-H7-H8-H9-H10-H11-H12</f>
        <v>0</v>
      </c>
      <c r="K4" s="37">
        <v>3</v>
      </c>
      <c r="L4" s="38">
        <v>3</v>
      </c>
      <c r="M4" s="34"/>
      <c r="N4" s="39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</row>
    <row r="5" s="1" customFormat="1" ht="24" spans="1:254">
      <c r="A5" s="15"/>
      <c r="B5" s="16"/>
      <c r="C5" s="17"/>
      <c r="D5" s="18"/>
      <c r="E5" s="18"/>
      <c r="F5" s="18"/>
      <c r="G5" s="17" t="s">
        <v>21</v>
      </c>
      <c r="H5" s="20">
        <v>1428754</v>
      </c>
      <c r="I5" s="36" t="s">
        <v>23</v>
      </c>
      <c r="J5" s="17"/>
      <c r="K5" s="37">
        <v>4</v>
      </c>
      <c r="L5" s="38">
        <v>9</v>
      </c>
      <c r="M5" s="34"/>
      <c r="N5" s="39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</row>
    <row r="6" s="1" customFormat="1" ht="21" customHeight="1" spans="1:254">
      <c r="A6" s="15"/>
      <c r="B6" s="16"/>
      <c r="C6" s="17"/>
      <c r="D6" s="18"/>
      <c r="E6" s="18"/>
      <c r="F6" s="18"/>
      <c r="G6" s="17" t="s">
        <v>21</v>
      </c>
      <c r="H6" s="20">
        <v>1670690</v>
      </c>
      <c r="I6" s="36" t="s">
        <v>24</v>
      </c>
      <c r="J6" s="17"/>
      <c r="K6" s="40">
        <v>5</v>
      </c>
      <c r="L6" s="41">
        <v>10.14</v>
      </c>
      <c r="M6" s="34"/>
      <c r="N6" s="39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</row>
    <row r="7" s="1" customFormat="1" ht="21" customHeight="1" spans="1:254">
      <c r="A7" s="15"/>
      <c r="B7" s="16"/>
      <c r="C7" s="17"/>
      <c r="D7" s="18"/>
      <c r="E7" s="18"/>
      <c r="F7" s="18"/>
      <c r="G7" s="17" t="s">
        <v>25</v>
      </c>
      <c r="H7" s="20">
        <f>4000000-H6</f>
        <v>2329310</v>
      </c>
      <c r="I7" s="36" t="s">
        <v>26</v>
      </c>
      <c r="J7" s="17"/>
      <c r="K7" s="40">
        <v>5</v>
      </c>
      <c r="L7" s="41">
        <v>14</v>
      </c>
      <c r="M7" s="34"/>
      <c r="N7" s="39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</row>
    <row r="8" s="1" customFormat="1" ht="26" customHeight="1" spans="1:254">
      <c r="A8" s="15"/>
      <c r="B8" s="16"/>
      <c r="C8" s="17"/>
      <c r="D8" s="18"/>
      <c r="E8" s="18"/>
      <c r="F8" s="18"/>
      <c r="G8" s="17" t="s">
        <v>25</v>
      </c>
      <c r="H8" s="20">
        <v>1081690</v>
      </c>
      <c r="I8" s="36" t="s">
        <v>26</v>
      </c>
      <c r="J8" s="17"/>
      <c r="K8" s="40">
        <v>5</v>
      </c>
      <c r="L8" s="41">
        <v>14</v>
      </c>
      <c r="M8" s="42"/>
      <c r="N8" s="39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</row>
    <row r="9" s="1" customFormat="1" ht="24" spans="1:254">
      <c r="A9" s="15"/>
      <c r="B9" s="16"/>
      <c r="C9" s="17"/>
      <c r="D9" s="18"/>
      <c r="E9" s="18"/>
      <c r="F9" s="18"/>
      <c r="G9" s="17" t="s">
        <v>27</v>
      </c>
      <c r="H9" s="20">
        <v>2381256</v>
      </c>
      <c r="I9" s="36" t="s">
        <v>28</v>
      </c>
      <c r="J9" s="17"/>
      <c r="K9" s="37">
        <v>7</v>
      </c>
      <c r="L9" s="38">
        <v>17</v>
      </c>
      <c r="M9" s="43"/>
      <c r="N9" s="39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</row>
    <row r="10" s="1" customFormat="1" ht="42" customHeight="1" spans="1:254">
      <c r="A10" s="15"/>
      <c r="B10" s="16"/>
      <c r="C10" s="17"/>
      <c r="D10" s="18"/>
      <c r="E10" s="18"/>
      <c r="F10" s="18"/>
      <c r="G10" s="17" t="s">
        <v>27</v>
      </c>
      <c r="H10" s="20">
        <v>4800000</v>
      </c>
      <c r="I10" s="36" t="s">
        <v>29</v>
      </c>
      <c r="J10" s="18"/>
      <c r="K10" s="40">
        <v>8</v>
      </c>
      <c r="L10" s="38">
        <v>5</v>
      </c>
      <c r="M10" s="42"/>
      <c r="N10" s="39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</row>
    <row r="11" s="1" customFormat="1" ht="42" customHeight="1" spans="1:254">
      <c r="A11" s="15"/>
      <c r="B11" s="16"/>
      <c r="C11" s="17"/>
      <c r="D11" s="18"/>
      <c r="E11" s="18"/>
      <c r="F11" s="18"/>
      <c r="G11" s="17" t="s">
        <v>27</v>
      </c>
      <c r="H11" s="20">
        <v>20208300</v>
      </c>
      <c r="I11" s="36" t="s">
        <v>30</v>
      </c>
      <c r="J11" s="17"/>
      <c r="K11" s="40">
        <v>10</v>
      </c>
      <c r="L11" s="41">
        <v>26</v>
      </c>
      <c r="M11" s="34"/>
      <c r="N11" s="39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</row>
    <row r="12" s="1" customFormat="1" ht="42" customHeight="1" spans="1:254">
      <c r="A12" s="15"/>
      <c r="B12" s="16"/>
      <c r="C12" s="17"/>
      <c r="D12" s="18"/>
      <c r="E12" s="18"/>
      <c r="F12" s="18"/>
      <c r="G12" s="18" t="s">
        <v>27</v>
      </c>
      <c r="H12" s="20">
        <v>31000000</v>
      </c>
      <c r="I12" s="36" t="s">
        <v>31</v>
      </c>
      <c r="J12" s="18"/>
      <c r="K12" s="44">
        <v>9</v>
      </c>
      <c r="L12" s="41">
        <v>7</v>
      </c>
      <c r="M12" s="34"/>
      <c r="N12" s="39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</row>
    <row r="13" s="1" customFormat="1" ht="47" customHeight="1" spans="1:254">
      <c r="A13" s="15" t="s">
        <v>16</v>
      </c>
      <c r="B13" s="16" t="s">
        <v>32</v>
      </c>
      <c r="C13" s="17">
        <v>51920000</v>
      </c>
      <c r="D13" s="18" t="s">
        <v>18</v>
      </c>
      <c r="E13" s="18" t="s">
        <v>33</v>
      </c>
      <c r="F13" s="18" t="s">
        <v>34</v>
      </c>
      <c r="G13" s="17" t="s">
        <v>21</v>
      </c>
      <c r="H13" s="19">
        <v>31000000</v>
      </c>
      <c r="I13" s="36" t="s">
        <v>22</v>
      </c>
      <c r="J13" s="17">
        <f>C13-H13-H14-H15</f>
        <v>0</v>
      </c>
      <c r="K13" s="37">
        <v>3</v>
      </c>
      <c r="L13" s="38">
        <v>3</v>
      </c>
      <c r="M13" s="34"/>
      <c r="N13" s="39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</row>
    <row r="14" s="1" customFormat="1" ht="24" customHeight="1" spans="1:254">
      <c r="A14" s="15"/>
      <c r="B14" s="16"/>
      <c r="C14" s="17"/>
      <c r="D14" s="18"/>
      <c r="E14" s="18"/>
      <c r="F14" s="18"/>
      <c r="G14" s="18" t="s">
        <v>35</v>
      </c>
      <c r="H14" s="20">
        <v>1767350</v>
      </c>
      <c r="I14" s="36" t="s">
        <v>36</v>
      </c>
      <c r="J14" s="18"/>
      <c r="K14" s="44">
        <v>27</v>
      </c>
      <c r="L14" s="41">
        <v>21</v>
      </c>
      <c r="M14" s="34"/>
      <c r="N14" s="39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</row>
    <row r="15" s="1" customFormat="1" ht="21" customHeight="1" spans="1:254">
      <c r="A15" s="15"/>
      <c r="B15" s="16"/>
      <c r="C15" s="17"/>
      <c r="D15" s="18"/>
      <c r="E15" s="18"/>
      <c r="F15" s="18"/>
      <c r="G15" s="18" t="s">
        <v>37</v>
      </c>
      <c r="H15" s="21">
        <v>19152650</v>
      </c>
      <c r="I15" s="36" t="s">
        <v>38</v>
      </c>
      <c r="J15" s="18"/>
      <c r="K15" s="44">
        <v>41</v>
      </c>
      <c r="L15" s="41">
        <v>43</v>
      </c>
      <c r="M15" s="34"/>
      <c r="N15" s="39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</row>
    <row r="16" s="1" customFormat="1" ht="36" spans="1:254">
      <c r="A16" s="15" t="s">
        <v>39</v>
      </c>
      <c r="B16" s="16" t="s">
        <v>17</v>
      </c>
      <c r="C16" s="17">
        <v>850000</v>
      </c>
      <c r="D16" s="18" t="s">
        <v>40</v>
      </c>
      <c r="E16" s="18" t="s">
        <v>41</v>
      </c>
      <c r="F16" s="18" t="s">
        <v>42</v>
      </c>
      <c r="G16" s="18" t="s">
        <v>37</v>
      </c>
      <c r="H16" s="21">
        <v>850000</v>
      </c>
      <c r="I16" s="36" t="s">
        <v>38</v>
      </c>
      <c r="J16" s="18">
        <f t="shared" ref="J16:J18" si="0">C16-H16</f>
        <v>0</v>
      </c>
      <c r="K16" s="44">
        <v>41</v>
      </c>
      <c r="L16" s="41">
        <v>43</v>
      </c>
      <c r="M16" s="34"/>
      <c r="N16" s="39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</row>
    <row r="17" s="1" customFormat="1" ht="29" customHeight="1" spans="1:254">
      <c r="A17" s="15" t="s">
        <v>43</v>
      </c>
      <c r="B17" s="16" t="s">
        <v>44</v>
      </c>
      <c r="C17" s="17">
        <v>205000</v>
      </c>
      <c r="D17" s="18" t="s">
        <v>45</v>
      </c>
      <c r="E17" s="18" t="s">
        <v>46</v>
      </c>
      <c r="F17" s="18" t="s">
        <v>47</v>
      </c>
      <c r="G17" s="18" t="s">
        <v>37</v>
      </c>
      <c r="H17" s="21">
        <v>205000</v>
      </c>
      <c r="I17" s="36" t="s">
        <v>38</v>
      </c>
      <c r="J17" s="18">
        <f t="shared" si="0"/>
        <v>0</v>
      </c>
      <c r="K17" s="44">
        <v>41</v>
      </c>
      <c r="L17" s="41">
        <v>43</v>
      </c>
      <c r="M17" s="34"/>
      <c r="N17" s="39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</row>
    <row r="18" s="1" customFormat="1" ht="24" spans="1:254">
      <c r="A18" s="15" t="s">
        <v>35</v>
      </c>
      <c r="B18" s="22" t="s">
        <v>48</v>
      </c>
      <c r="C18" s="17">
        <v>15000000</v>
      </c>
      <c r="D18" s="18"/>
      <c r="E18" s="18"/>
      <c r="F18" s="18" t="s">
        <v>49</v>
      </c>
      <c r="G18" s="18" t="s">
        <v>37</v>
      </c>
      <c r="H18" s="21">
        <v>15000000</v>
      </c>
      <c r="I18" s="36" t="s">
        <v>38</v>
      </c>
      <c r="J18" s="18">
        <f t="shared" si="0"/>
        <v>0</v>
      </c>
      <c r="K18" s="44">
        <v>41</v>
      </c>
      <c r="L18" s="41">
        <v>43</v>
      </c>
      <c r="M18" s="34"/>
      <c r="N18" s="39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</row>
    <row r="19" s="1" customFormat="1" ht="36" spans="1:254">
      <c r="A19" s="15" t="s">
        <v>50</v>
      </c>
      <c r="B19" s="16" t="s">
        <v>17</v>
      </c>
      <c r="C19" s="17">
        <v>74400000</v>
      </c>
      <c r="D19" s="18" t="s">
        <v>51</v>
      </c>
      <c r="E19" s="18" t="s">
        <v>52</v>
      </c>
      <c r="F19" s="18" t="s">
        <v>53</v>
      </c>
      <c r="G19" s="18" t="s">
        <v>37</v>
      </c>
      <c r="H19" s="21">
        <v>21300000</v>
      </c>
      <c r="I19" s="36" t="s">
        <v>38</v>
      </c>
      <c r="J19" s="18">
        <f>C19-H19-H20-H21</f>
        <v>0</v>
      </c>
      <c r="K19" s="45">
        <v>41</v>
      </c>
      <c r="L19" s="38">
        <v>43</v>
      </c>
      <c r="M19" s="34"/>
      <c r="N19" s="39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</row>
    <row r="20" s="1" customFormat="1" ht="40" customHeight="1" spans="1:254">
      <c r="A20" s="15"/>
      <c r="B20" s="16"/>
      <c r="C20" s="17"/>
      <c r="D20" s="18"/>
      <c r="E20" s="18"/>
      <c r="F20" s="18"/>
      <c r="G20" s="18" t="s">
        <v>54</v>
      </c>
      <c r="H20" s="19">
        <v>9344000</v>
      </c>
      <c r="I20" s="36" t="s">
        <v>55</v>
      </c>
      <c r="J20" s="18"/>
      <c r="K20" s="40">
        <v>48</v>
      </c>
      <c r="L20" s="41">
        <v>4</v>
      </c>
      <c r="M20" s="34"/>
      <c r="N20" s="39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</row>
    <row r="21" s="1" customFormat="1" ht="40" customHeight="1" spans="1:254">
      <c r="A21" s="15"/>
      <c r="B21" s="16"/>
      <c r="C21" s="17"/>
      <c r="D21" s="18"/>
      <c r="E21" s="18"/>
      <c r="F21" s="18"/>
      <c r="G21" s="18" t="s">
        <v>56</v>
      </c>
      <c r="H21" s="19">
        <v>43756000</v>
      </c>
      <c r="I21" s="36" t="s">
        <v>30</v>
      </c>
      <c r="J21" s="18"/>
      <c r="K21" s="44">
        <v>10</v>
      </c>
      <c r="L21" s="41">
        <v>26</v>
      </c>
      <c r="M21" s="34"/>
      <c r="N21" s="39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</row>
    <row r="22" s="1" customFormat="1" ht="36" spans="1:254">
      <c r="A22" s="15" t="s">
        <v>50</v>
      </c>
      <c r="B22" s="16" t="s">
        <v>17</v>
      </c>
      <c r="C22" s="17">
        <v>5890000</v>
      </c>
      <c r="D22" s="18" t="s">
        <v>51</v>
      </c>
      <c r="E22" s="18" t="s">
        <v>57</v>
      </c>
      <c r="F22" s="18" t="s">
        <v>58</v>
      </c>
      <c r="G22" s="18" t="s">
        <v>56</v>
      </c>
      <c r="H22" s="19">
        <v>5890000</v>
      </c>
      <c r="I22" s="36" t="s">
        <v>30</v>
      </c>
      <c r="J22" s="18">
        <f>C22-H22</f>
        <v>0</v>
      </c>
      <c r="K22" s="45">
        <v>10</v>
      </c>
      <c r="L22" s="38">
        <v>26</v>
      </c>
      <c r="M22" s="34"/>
      <c r="N22" s="39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</row>
    <row r="23" s="1" customFormat="1" ht="48" spans="1:254">
      <c r="A23" s="15" t="s">
        <v>50</v>
      </c>
      <c r="B23" s="16" t="s">
        <v>17</v>
      </c>
      <c r="C23" s="17">
        <v>40000000</v>
      </c>
      <c r="D23" s="18" t="s">
        <v>59</v>
      </c>
      <c r="E23" s="18" t="s">
        <v>60</v>
      </c>
      <c r="F23" s="18" t="s">
        <v>61</v>
      </c>
      <c r="G23" s="18" t="s">
        <v>62</v>
      </c>
      <c r="H23" s="20">
        <v>500000</v>
      </c>
      <c r="I23" s="36" t="s">
        <v>63</v>
      </c>
      <c r="J23" s="18">
        <f>C23-H23-H24-H25-H26-H27-H28-H29-H30-H31-H32-H33-H34-H36-H35</f>
        <v>2.3283064365387e-10</v>
      </c>
      <c r="K23" s="44">
        <v>6</v>
      </c>
      <c r="L23" s="41">
        <v>13</v>
      </c>
      <c r="M23" s="34"/>
      <c r="N23" s="39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</row>
    <row r="24" s="1" customFormat="1" ht="48" customHeight="1" spans="1:254">
      <c r="A24" s="15"/>
      <c r="B24" s="16"/>
      <c r="C24" s="17"/>
      <c r="D24" s="18"/>
      <c r="E24" s="18"/>
      <c r="F24" s="18"/>
      <c r="G24" s="17" t="s">
        <v>27</v>
      </c>
      <c r="H24" s="20">
        <f>50000000-H11</f>
        <v>29791700</v>
      </c>
      <c r="I24" s="36" t="s">
        <v>30</v>
      </c>
      <c r="J24" s="17"/>
      <c r="K24" s="44">
        <v>10</v>
      </c>
      <c r="L24" s="41">
        <v>26</v>
      </c>
      <c r="M24" s="34"/>
      <c r="N24" s="39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</row>
    <row r="25" s="1" customFormat="1" ht="48" customHeight="1" spans="1:254">
      <c r="A25" s="15"/>
      <c r="B25" s="16"/>
      <c r="C25" s="17"/>
      <c r="D25" s="18"/>
      <c r="E25" s="18"/>
      <c r="F25" s="18"/>
      <c r="G25" s="17" t="s">
        <v>27</v>
      </c>
      <c r="H25" s="20">
        <v>1160000</v>
      </c>
      <c r="I25" s="36" t="s">
        <v>64</v>
      </c>
      <c r="J25" s="18"/>
      <c r="K25" s="44">
        <v>11</v>
      </c>
      <c r="L25" s="38">
        <v>16</v>
      </c>
      <c r="M25" s="34"/>
      <c r="N25" s="39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</row>
    <row r="26" s="1" customFormat="1" ht="48" customHeight="1" spans="1:254">
      <c r="A26" s="15"/>
      <c r="B26" s="16"/>
      <c r="C26" s="17"/>
      <c r="D26" s="18"/>
      <c r="E26" s="18"/>
      <c r="F26" s="18"/>
      <c r="G26" s="17" t="s">
        <v>35</v>
      </c>
      <c r="H26" s="19">
        <v>1095469</v>
      </c>
      <c r="I26" s="36" t="s">
        <v>65</v>
      </c>
      <c r="J26" s="18"/>
      <c r="K26" s="40">
        <v>28</v>
      </c>
      <c r="L26" s="41">
        <v>20</v>
      </c>
      <c r="M26" s="34"/>
      <c r="N26" s="39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</row>
    <row r="27" s="1" customFormat="1" ht="48" customHeight="1" spans="1:254">
      <c r="A27" s="15"/>
      <c r="B27" s="16"/>
      <c r="C27" s="17"/>
      <c r="D27" s="18"/>
      <c r="E27" s="18"/>
      <c r="F27" s="18"/>
      <c r="G27" s="17" t="s">
        <v>35</v>
      </c>
      <c r="H27" s="19">
        <v>2399254</v>
      </c>
      <c r="I27" s="36" t="s">
        <v>66</v>
      </c>
      <c r="J27" s="18"/>
      <c r="K27" s="44">
        <v>29</v>
      </c>
      <c r="L27" s="41">
        <v>44</v>
      </c>
      <c r="M27" s="34"/>
      <c r="N27" s="39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</row>
    <row r="28" s="1" customFormat="1" ht="48" customHeight="1" spans="1:254">
      <c r="A28" s="15"/>
      <c r="B28" s="16"/>
      <c r="C28" s="17"/>
      <c r="D28" s="18"/>
      <c r="E28" s="18"/>
      <c r="F28" s="18"/>
      <c r="G28" s="17" t="s">
        <v>35</v>
      </c>
      <c r="H28" s="19">
        <v>360000</v>
      </c>
      <c r="I28" s="36" t="s">
        <v>64</v>
      </c>
      <c r="J28" s="18"/>
      <c r="K28" s="44">
        <v>30</v>
      </c>
      <c r="L28" s="41">
        <v>76</v>
      </c>
      <c r="M28" s="34"/>
      <c r="N28" s="39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</row>
    <row r="29" s="1" customFormat="1" ht="48" customHeight="1" spans="1:254">
      <c r="A29" s="15"/>
      <c r="B29" s="16"/>
      <c r="C29" s="17"/>
      <c r="D29" s="18"/>
      <c r="E29" s="18"/>
      <c r="F29" s="18"/>
      <c r="G29" s="17" t="s">
        <v>67</v>
      </c>
      <c r="H29" s="19">
        <v>351000</v>
      </c>
      <c r="I29" s="36" t="s">
        <v>68</v>
      </c>
      <c r="J29" s="18"/>
      <c r="K29" s="44">
        <v>33</v>
      </c>
      <c r="L29" s="41">
        <v>76</v>
      </c>
      <c r="M29" s="34"/>
      <c r="N29" s="39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</row>
    <row r="30" s="1" customFormat="1" ht="48" customHeight="1" spans="1:254">
      <c r="A30" s="15"/>
      <c r="B30" s="16"/>
      <c r="C30" s="17"/>
      <c r="D30" s="18"/>
      <c r="E30" s="18"/>
      <c r="F30" s="18"/>
      <c r="G30" s="17" t="s">
        <v>67</v>
      </c>
      <c r="H30" s="19">
        <v>534180.3</v>
      </c>
      <c r="I30" s="36" t="s">
        <v>69</v>
      </c>
      <c r="J30" s="18"/>
      <c r="K30" s="44">
        <v>34</v>
      </c>
      <c r="L30" s="41">
        <v>40</v>
      </c>
      <c r="M30" s="34"/>
      <c r="N30" s="39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</row>
    <row r="31" s="1" customFormat="1" ht="48" customHeight="1" spans="1:254">
      <c r="A31" s="15"/>
      <c r="B31" s="16"/>
      <c r="C31" s="17"/>
      <c r="D31" s="18"/>
      <c r="E31" s="18"/>
      <c r="F31" s="18"/>
      <c r="G31" s="17" t="s">
        <v>37</v>
      </c>
      <c r="H31" s="19">
        <v>1417117</v>
      </c>
      <c r="I31" s="36" t="s">
        <v>70</v>
      </c>
      <c r="J31" s="18"/>
      <c r="K31" s="44">
        <v>35</v>
      </c>
      <c r="L31" s="41">
        <v>47</v>
      </c>
      <c r="M31" s="34"/>
      <c r="N31" s="39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</row>
    <row r="32" s="1" customFormat="1" ht="30" customHeight="1" spans="1:254">
      <c r="A32" s="15"/>
      <c r="B32" s="16"/>
      <c r="C32" s="17"/>
      <c r="D32" s="18"/>
      <c r="E32" s="18"/>
      <c r="F32" s="18"/>
      <c r="G32" s="17" t="s">
        <v>37</v>
      </c>
      <c r="H32" s="19">
        <v>175248</v>
      </c>
      <c r="I32" s="36" t="s">
        <v>71</v>
      </c>
      <c r="J32" s="18"/>
      <c r="K32" s="44">
        <v>39</v>
      </c>
      <c r="L32" s="41">
        <v>54</v>
      </c>
      <c r="M32" s="34"/>
      <c r="N32" s="39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</row>
    <row r="33" s="1" customFormat="1" ht="30" customHeight="1" spans="1:254">
      <c r="A33" s="15"/>
      <c r="B33" s="16"/>
      <c r="C33" s="17"/>
      <c r="D33" s="18"/>
      <c r="E33" s="18"/>
      <c r="F33" s="18"/>
      <c r="G33" s="17" t="s">
        <v>37</v>
      </c>
      <c r="H33" s="19">
        <v>256504</v>
      </c>
      <c r="I33" s="36" t="s">
        <v>72</v>
      </c>
      <c r="J33" s="18"/>
      <c r="K33" s="44">
        <v>40</v>
      </c>
      <c r="L33" s="41">
        <v>73</v>
      </c>
      <c r="M33" s="34"/>
      <c r="N33" s="39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</row>
    <row r="34" s="1" customFormat="1" ht="30" customHeight="1" spans="1:254">
      <c r="A34" s="15"/>
      <c r="B34" s="16"/>
      <c r="C34" s="17"/>
      <c r="D34" s="18"/>
      <c r="E34" s="18"/>
      <c r="F34" s="18"/>
      <c r="G34" s="18" t="s">
        <v>37</v>
      </c>
      <c r="H34" s="21">
        <v>22350</v>
      </c>
      <c r="I34" s="36" t="s">
        <v>38</v>
      </c>
      <c r="J34" s="18"/>
      <c r="K34" s="45">
        <v>41</v>
      </c>
      <c r="L34" s="38">
        <v>43</v>
      </c>
      <c r="M34" s="34"/>
      <c r="N34" s="39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</row>
    <row r="35" s="1" customFormat="1" ht="30" customHeight="1" spans="1:254">
      <c r="A35" s="15"/>
      <c r="B35" s="16"/>
      <c r="C35" s="17"/>
      <c r="D35" s="18"/>
      <c r="E35" s="18"/>
      <c r="F35" s="18"/>
      <c r="G35" s="18" t="s">
        <v>54</v>
      </c>
      <c r="H35" s="21">
        <v>228700</v>
      </c>
      <c r="I35" s="21" t="s">
        <v>73</v>
      </c>
      <c r="J35" s="18"/>
      <c r="K35" s="45">
        <v>42</v>
      </c>
      <c r="L35" s="38">
        <v>57</v>
      </c>
      <c r="M35" s="34"/>
      <c r="N35" s="39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</row>
    <row r="36" s="1" customFormat="1" ht="30" customHeight="1" spans="1:254">
      <c r="A36" s="15"/>
      <c r="B36" s="16"/>
      <c r="C36" s="17"/>
      <c r="D36" s="18"/>
      <c r="E36" s="18"/>
      <c r="F36" s="18"/>
      <c r="G36" s="18" t="s">
        <v>54</v>
      </c>
      <c r="H36" s="21">
        <v>1708477.7</v>
      </c>
      <c r="I36" s="21" t="s">
        <v>74</v>
      </c>
      <c r="J36" s="18"/>
      <c r="K36" s="45">
        <v>47</v>
      </c>
      <c r="L36" s="38">
        <v>42</v>
      </c>
      <c r="M36" s="34"/>
      <c r="N36" s="39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</row>
    <row r="37" s="1" customFormat="1" ht="24" spans="1:254">
      <c r="A37" s="15" t="s">
        <v>75</v>
      </c>
      <c r="B37" s="16" t="s">
        <v>32</v>
      </c>
      <c r="C37" s="23">
        <v>10000010</v>
      </c>
      <c r="D37" s="18" t="s">
        <v>76</v>
      </c>
      <c r="E37" s="24" t="s">
        <v>77</v>
      </c>
      <c r="F37" s="25" t="s">
        <v>78</v>
      </c>
      <c r="G37" s="18" t="s">
        <v>37</v>
      </c>
      <c r="H37" s="21">
        <v>9789556.9</v>
      </c>
      <c r="I37" s="36" t="s">
        <v>79</v>
      </c>
      <c r="J37" s="18">
        <f>C37-H37-H38-H39</f>
        <v>930.799999999581</v>
      </c>
      <c r="K37" s="45">
        <v>36</v>
      </c>
      <c r="L37" s="38">
        <v>6</v>
      </c>
      <c r="M37" s="34"/>
      <c r="N37" s="39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</row>
    <row r="38" s="1" customFormat="1" ht="25" customHeight="1" spans="1:254">
      <c r="A38" s="15"/>
      <c r="B38" s="16"/>
      <c r="C38" s="23"/>
      <c r="D38" s="18"/>
      <c r="E38" s="24"/>
      <c r="F38" s="25"/>
      <c r="G38" s="18" t="s">
        <v>54</v>
      </c>
      <c r="H38" s="21">
        <f>1880000-1708477.7</f>
        <v>171522.3</v>
      </c>
      <c r="I38" s="21" t="s">
        <v>74</v>
      </c>
      <c r="J38" s="18"/>
      <c r="K38" s="45">
        <v>47</v>
      </c>
      <c r="L38" s="38">
        <v>42</v>
      </c>
      <c r="M38" s="34"/>
      <c r="N38" s="39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</row>
    <row r="39" s="1" customFormat="1" ht="25" customHeight="1" spans="1:254">
      <c r="A39" s="15"/>
      <c r="B39" s="16"/>
      <c r="C39" s="23"/>
      <c r="D39" s="18"/>
      <c r="E39" s="24"/>
      <c r="F39" s="25"/>
      <c r="G39" s="18" t="s">
        <v>54</v>
      </c>
      <c r="H39" s="21">
        <v>38000</v>
      </c>
      <c r="I39" s="21" t="s">
        <v>80</v>
      </c>
      <c r="J39" s="18"/>
      <c r="K39" s="45">
        <v>44</v>
      </c>
      <c r="L39" s="38">
        <v>59</v>
      </c>
      <c r="M39" s="34"/>
      <c r="N39" s="39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</row>
    <row r="40" s="1" customFormat="1" ht="36" customHeight="1" spans="1:254">
      <c r="A40" s="15" t="s">
        <v>75</v>
      </c>
      <c r="B40" s="26" t="s">
        <v>81</v>
      </c>
      <c r="C40" s="17">
        <v>4000000</v>
      </c>
      <c r="D40" s="18" t="s">
        <v>82</v>
      </c>
      <c r="E40" s="18" t="s">
        <v>83</v>
      </c>
      <c r="F40" s="18" t="s">
        <v>84</v>
      </c>
      <c r="G40" s="17" t="s">
        <v>27</v>
      </c>
      <c r="H40" s="20">
        <v>3598882</v>
      </c>
      <c r="I40" s="26" t="s">
        <v>85</v>
      </c>
      <c r="J40" s="18">
        <f>C40-H40-H41-H42</f>
        <v>146391</v>
      </c>
      <c r="K40" s="40">
        <v>12</v>
      </c>
      <c r="L40" s="41">
        <v>8</v>
      </c>
      <c r="M40" s="34"/>
      <c r="N40" s="39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</row>
    <row r="41" s="1" customFormat="1" ht="36" customHeight="1" spans="1:254">
      <c r="A41" s="15"/>
      <c r="B41" s="26"/>
      <c r="C41" s="17"/>
      <c r="D41" s="18"/>
      <c r="E41" s="18"/>
      <c r="F41" s="18"/>
      <c r="G41" s="18" t="s">
        <v>54</v>
      </c>
      <c r="H41" s="20">
        <v>233727</v>
      </c>
      <c r="I41" s="36" t="s">
        <v>86</v>
      </c>
      <c r="J41" s="18"/>
      <c r="K41" s="40">
        <v>46</v>
      </c>
      <c r="L41" s="41">
        <v>69</v>
      </c>
      <c r="M41" s="34"/>
      <c r="N41" s="39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</row>
    <row r="42" s="1" customFormat="1" ht="36" customHeight="1" spans="1:254">
      <c r="A42" s="15"/>
      <c r="B42" s="26"/>
      <c r="C42" s="17"/>
      <c r="D42" s="18"/>
      <c r="E42" s="18"/>
      <c r="F42" s="18"/>
      <c r="G42" s="18" t="s">
        <v>54</v>
      </c>
      <c r="H42" s="20">
        <v>21000</v>
      </c>
      <c r="I42" s="18" t="s">
        <v>87</v>
      </c>
      <c r="J42" s="18"/>
      <c r="K42" s="40">
        <v>45</v>
      </c>
      <c r="L42" s="41">
        <v>61</v>
      </c>
      <c r="M42" s="34"/>
      <c r="N42" s="39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</row>
    <row r="43" s="1" customFormat="1" ht="30" customHeight="1" spans="1:254">
      <c r="A43" s="15" t="s">
        <v>75</v>
      </c>
      <c r="B43" s="26" t="s">
        <v>88</v>
      </c>
      <c r="C43" s="17">
        <f>8510000-3300000</f>
        <v>5210000</v>
      </c>
      <c r="D43" s="18" t="s">
        <v>89</v>
      </c>
      <c r="E43" s="18" t="s">
        <v>90</v>
      </c>
      <c r="F43" s="18" t="s">
        <v>91</v>
      </c>
      <c r="G43" s="21" t="s">
        <v>92</v>
      </c>
      <c r="H43" s="18">
        <v>2286834.7</v>
      </c>
      <c r="I43" s="18" t="s">
        <v>93</v>
      </c>
      <c r="J43" s="46">
        <f>C43-H43-H44-H45-H46</f>
        <v>757165.3</v>
      </c>
      <c r="K43" s="41">
        <v>49</v>
      </c>
      <c r="L43" s="38">
        <v>80</v>
      </c>
      <c r="M43" s="34"/>
      <c r="N43" s="39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</row>
    <row r="44" s="1" customFormat="1" ht="30" customHeight="1" spans="1:254">
      <c r="A44" s="15"/>
      <c r="B44" s="26"/>
      <c r="C44" s="17"/>
      <c r="D44" s="18"/>
      <c r="E44" s="18"/>
      <c r="F44" s="18"/>
      <c r="G44" s="21" t="s">
        <v>54</v>
      </c>
      <c r="H44" s="21">
        <v>492000</v>
      </c>
      <c r="I44" s="18" t="s">
        <v>94</v>
      </c>
      <c r="J44" s="18"/>
      <c r="K44" s="40">
        <v>50</v>
      </c>
      <c r="L44" s="41">
        <v>78</v>
      </c>
      <c r="M44" s="34"/>
      <c r="N44" s="39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</row>
    <row r="45" s="1" customFormat="1" ht="30" customHeight="1" spans="1:254">
      <c r="A45" s="15"/>
      <c r="B45" s="26"/>
      <c r="C45" s="17"/>
      <c r="D45" s="18"/>
      <c r="E45" s="18"/>
      <c r="F45" s="18"/>
      <c r="G45" s="21" t="s">
        <v>56</v>
      </c>
      <c r="H45" s="21">
        <v>219000</v>
      </c>
      <c r="I45" s="18" t="s">
        <v>95</v>
      </c>
      <c r="J45" s="18"/>
      <c r="K45" s="40">
        <v>51</v>
      </c>
      <c r="L45" s="41">
        <v>46</v>
      </c>
      <c r="M45" s="34"/>
      <c r="N45" s="39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</row>
    <row r="46" s="1" customFormat="1" ht="30" customHeight="1" spans="1:254">
      <c r="A46" s="15"/>
      <c r="B46" s="26"/>
      <c r="C46" s="17"/>
      <c r="D46" s="18"/>
      <c r="E46" s="18"/>
      <c r="F46" s="18"/>
      <c r="G46" s="21" t="s">
        <v>56</v>
      </c>
      <c r="H46" s="21">
        <v>1455000</v>
      </c>
      <c r="I46" s="36" t="s">
        <v>64</v>
      </c>
      <c r="J46" s="18"/>
      <c r="K46" s="40" t="s">
        <v>96</v>
      </c>
      <c r="L46" s="41" t="s">
        <v>97</v>
      </c>
      <c r="M46" s="34"/>
      <c r="N46" s="39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</row>
    <row r="47" s="1" customFormat="1" ht="36" spans="1:254">
      <c r="A47" s="15" t="s">
        <v>75</v>
      </c>
      <c r="B47" s="26" t="s">
        <v>81</v>
      </c>
      <c r="C47" s="17">
        <v>16140000</v>
      </c>
      <c r="D47" s="18" t="s">
        <v>89</v>
      </c>
      <c r="E47" s="18" t="s">
        <v>98</v>
      </c>
      <c r="F47" s="18" t="s">
        <v>99</v>
      </c>
      <c r="G47" s="18" t="s">
        <v>54</v>
      </c>
      <c r="H47" s="21">
        <v>14623258.75</v>
      </c>
      <c r="I47" s="47" t="s">
        <v>100</v>
      </c>
      <c r="J47" s="18">
        <f t="shared" ref="J47:J67" si="1">C47-H47</f>
        <v>1516741.25</v>
      </c>
      <c r="K47" s="40">
        <v>43</v>
      </c>
      <c r="L47" s="38">
        <v>79</v>
      </c>
      <c r="M47" s="34"/>
      <c r="N47" s="39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</row>
    <row r="48" s="1" customFormat="1" ht="24" spans="1:254">
      <c r="A48" s="15"/>
      <c r="B48" s="26" t="s">
        <v>88</v>
      </c>
      <c r="C48" s="17">
        <v>27260000</v>
      </c>
      <c r="D48" s="27"/>
      <c r="E48" s="28" t="s">
        <v>101</v>
      </c>
      <c r="F48" s="29" t="s">
        <v>102</v>
      </c>
      <c r="G48" s="18"/>
      <c r="H48" s="21"/>
      <c r="I48" s="36"/>
      <c r="J48" s="18">
        <f t="shared" si="1"/>
        <v>27260000</v>
      </c>
      <c r="K48" s="40"/>
      <c r="L48" s="38"/>
      <c r="M48" s="34"/>
      <c r="N48" s="39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</row>
    <row r="49" s="1" customFormat="1" ht="24" spans="1:254">
      <c r="A49" s="15"/>
      <c r="B49" s="26" t="s">
        <v>88</v>
      </c>
      <c r="C49" s="17">
        <v>5250000</v>
      </c>
      <c r="D49" s="27"/>
      <c r="E49" s="30" t="s">
        <v>103</v>
      </c>
      <c r="F49" s="29" t="s">
        <v>104</v>
      </c>
      <c r="G49" s="18"/>
      <c r="H49" s="21"/>
      <c r="I49" s="36"/>
      <c r="J49" s="18">
        <f t="shared" si="1"/>
        <v>5250000</v>
      </c>
      <c r="K49" s="40"/>
      <c r="L49" s="38"/>
      <c r="M49" s="34"/>
      <c r="N49" s="39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</row>
    <row r="50" s="1" customFormat="1" ht="24" spans="1:254">
      <c r="A50" s="15"/>
      <c r="B50" s="26" t="s">
        <v>88</v>
      </c>
      <c r="C50" s="17">
        <v>2000000</v>
      </c>
      <c r="D50" s="27"/>
      <c r="E50" s="30" t="s">
        <v>105</v>
      </c>
      <c r="F50" s="29" t="s">
        <v>106</v>
      </c>
      <c r="G50" s="18"/>
      <c r="H50" s="21"/>
      <c r="I50" s="36"/>
      <c r="J50" s="18">
        <f t="shared" si="1"/>
        <v>2000000</v>
      </c>
      <c r="K50" s="40"/>
      <c r="L50" s="38"/>
      <c r="M50" s="34"/>
      <c r="N50" s="39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</row>
    <row r="51" s="1" customFormat="1" ht="36" spans="1:254">
      <c r="A51" s="15"/>
      <c r="B51" s="26" t="s">
        <v>88</v>
      </c>
      <c r="C51" s="17">
        <v>210000</v>
      </c>
      <c r="D51" s="27"/>
      <c r="E51" s="30" t="s">
        <v>107</v>
      </c>
      <c r="F51" s="29" t="s">
        <v>108</v>
      </c>
      <c r="G51" s="18"/>
      <c r="H51" s="21"/>
      <c r="I51" s="36"/>
      <c r="J51" s="18">
        <f t="shared" si="1"/>
        <v>210000</v>
      </c>
      <c r="K51" s="40"/>
      <c r="L51" s="38"/>
      <c r="M51" s="34"/>
      <c r="N51" s="39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</row>
    <row r="52" s="1" customFormat="1" ht="24" spans="1:254">
      <c r="A52" s="15"/>
      <c r="B52" s="26" t="s">
        <v>88</v>
      </c>
      <c r="C52" s="17">
        <v>1800000</v>
      </c>
      <c r="D52" s="27"/>
      <c r="E52" s="30" t="s">
        <v>109</v>
      </c>
      <c r="F52" s="29" t="s">
        <v>110</v>
      </c>
      <c r="G52" s="18" t="s">
        <v>54</v>
      </c>
      <c r="H52" s="19">
        <v>1800000</v>
      </c>
      <c r="I52" s="36" t="s">
        <v>55</v>
      </c>
      <c r="J52" s="18">
        <f t="shared" si="1"/>
        <v>0</v>
      </c>
      <c r="K52" s="40">
        <v>48</v>
      </c>
      <c r="L52" s="41">
        <v>4</v>
      </c>
      <c r="M52" s="34"/>
      <c r="N52" s="39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</row>
    <row r="53" s="1" customFormat="1" ht="24" spans="1:254">
      <c r="A53" s="15"/>
      <c r="B53" s="26" t="s">
        <v>88</v>
      </c>
      <c r="C53" s="17">
        <v>53000000</v>
      </c>
      <c r="D53" s="27"/>
      <c r="E53" s="30" t="s">
        <v>111</v>
      </c>
      <c r="F53" s="29" t="s">
        <v>112</v>
      </c>
      <c r="G53" s="18"/>
      <c r="H53" s="21"/>
      <c r="I53" s="36"/>
      <c r="J53" s="18">
        <f t="shared" si="1"/>
        <v>53000000</v>
      </c>
      <c r="K53" s="40"/>
      <c r="L53" s="38"/>
      <c r="M53" s="34"/>
      <c r="N53" s="39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</row>
    <row r="54" s="1" customFormat="1" ht="24" spans="1:254">
      <c r="A54" s="15"/>
      <c r="B54" s="26" t="s">
        <v>88</v>
      </c>
      <c r="C54" s="17">
        <v>19550000</v>
      </c>
      <c r="D54" s="27"/>
      <c r="E54" s="30" t="s">
        <v>113</v>
      </c>
      <c r="F54" s="29" t="s">
        <v>114</v>
      </c>
      <c r="G54" s="18"/>
      <c r="H54" s="21"/>
      <c r="I54" s="36"/>
      <c r="J54" s="18">
        <f t="shared" si="1"/>
        <v>19550000</v>
      </c>
      <c r="K54" s="40"/>
      <c r="L54" s="38"/>
      <c r="M54" s="34"/>
      <c r="N54" s="39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</row>
    <row r="55" s="1" customFormat="1" ht="36" spans="1:254">
      <c r="A55" s="15"/>
      <c r="B55" s="26" t="s">
        <v>88</v>
      </c>
      <c r="C55" s="17">
        <v>4060000</v>
      </c>
      <c r="D55" s="27"/>
      <c r="E55" s="30" t="s">
        <v>115</v>
      </c>
      <c r="F55" s="29" t="s">
        <v>116</v>
      </c>
      <c r="G55" s="18"/>
      <c r="H55" s="21"/>
      <c r="I55" s="36"/>
      <c r="J55" s="18">
        <f t="shared" si="1"/>
        <v>4060000</v>
      </c>
      <c r="K55" s="40"/>
      <c r="L55" s="38"/>
      <c r="M55" s="34"/>
      <c r="N55" s="39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</row>
    <row r="56" s="1" customFormat="1" ht="36" spans="1:254">
      <c r="A56" s="15"/>
      <c r="B56" s="26" t="s">
        <v>88</v>
      </c>
      <c r="C56" s="17">
        <v>12910000</v>
      </c>
      <c r="D56" s="27"/>
      <c r="E56" s="30" t="s">
        <v>117</v>
      </c>
      <c r="F56" s="29" t="s">
        <v>118</v>
      </c>
      <c r="G56" s="18"/>
      <c r="H56" s="21"/>
      <c r="I56" s="36"/>
      <c r="J56" s="18">
        <f t="shared" si="1"/>
        <v>12910000</v>
      </c>
      <c r="K56" s="40"/>
      <c r="L56" s="38"/>
      <c r="M56" s="34"/>
      <c r="N56" s="39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</row>
    <row r="57" s="1" customFormat="1" ht="24" spans="1:254">
      <c r="A57" s="15"/>
      <c r="B57" s="26" t="s">
        <v>88</v>
      </c>
      <c r="C57" s="17">
        <v>540000</v>
      </c>
      <c r="D57" s="27"/>
      <c r="E57" s="30" t="s">
        <v>119</v>
      </c>
      <c r="F57" s="29" t="s">
        <v>120</v>
      </c>
      <c r="G57" s="18"/>
      <c r="H57" s="21"/>
      <c r="I57" s="36"/>
      <c r="J57" s="18">
        <f t="shared" si="1"/>
        <v>540000</v>
      </c>
      <c r="K57" s="40"/>
      <c r="L57" s="38"/>
      <c r="M57" s="34"/>
      <c r="N57" s="39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</row>
    <row r="58" s="1" customFormat="1" ht="36" spans="1:254">
      <c r="A58" s="15"/>
      <c r="B58" s="26" t="s">
        <v>88</v>
      </c>
      <c r="C58" s="17">
        <v>10000</v>
      </c>
      <c r="D58" s="27"/>
      <c r="E58" s="30" t="s">
        <v>121</v>
      </c>
      <c r="F58" s="29" t="s">
        <v>122</v>
      </c>
      <c r="G58" s="18"/>
      <c r="H58" s="21"/>
      <c r="I58" s="36"/>
      <c r="J58" s="18">
        <f t="shared" si="1"/>
        <v>10000</v>
      </c>
      <c r="K58" s="40"/>
      <c r="L58" s="38"/>
      <c r="M58" s="34"/>
      <c r="N58" s="39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</row>
    <row r="59" s="1" customFormat="1" ht="36" spans="1:254">
      <c r="A59" s="15"/>
      <c r="B59" s="26" t="s">
        <v>88</v>
      </c>
      <c r="C59" s="17">
        <v>1450000</v>
      </c>
      <c r="D59" s="27"/>
      <c r="E59" s="30" t="s">
        <v>123</v>
      </c>
      <c r="F59" s="29" t="s">
        <v>124</v>
      </c>
      <c r="G59" s="18"/>
      <c r="H59" s="21"/>
      <c r="I59" s="36"/>
      <c r="J59" s="18">
        <f t="shared" si="1"/>
        <v>1450000</v>
      </c>
      <c r="K59" s="40"/>
      <c r="L59" s="38"/>
      <c r="M59" s="34"/>
      <c r="N59" s="39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</row>
    <row r="60" s="1" customFormat="1" ht="36" spans="1:254">
      <c r="A60" s="15"/>
      <c r="B60" s="26" t="s">
        <v>125</v>
      </c>
      <c r="C60" s="17">
        <v>170000</v>
      </c>
      <c r="D60" s="27"/>
      <c r="E60" s="30" t="s">
        <v>126</v>
      </c>
      <c r="F60" s="29" t="s">
        <v>127</v>
      </c>
      <c r="G60" s="18"/>
      <c r="H60" s="21"/>
      <c r="I60" s="36"/>
      <c r="J60" s="18">
        <f t="shared" si="1"/>
        <v>170000</v>
      </c>
      <c r="K60" s="40"/>
      <c r="L60" s="38"/>
      <c r="M60" s="34"/>
      <c r="N60" s="39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</row>
    <row r="61" s="1" customFormat="1" ht="36" spans="1:254">
      <c r="A61" s="15"/>
      <c r="B61" s="26" t="s">
        <v>125</v>
      </c>
      <c r="C61" s="17">
        <v>210000</v>
      </c>
      <c r="D61" s="27"/>
      <c r="E61" s="30" t="s">
        <v>128</v>
      </c>
      <c r="F61" s="29" t="s">
        <v>129</v>
      </c>
      <c r="G61" s="18"/>
      <c r="H61" s="21"/>
      <c r="I61" s="36"/>
      <c r="J61" s="18">
        <f t="shared" si="1"/>
        <v>210000</v>
      </c>
      <c r="K61" s="40"/>
      <c r="L61" s="38"/>
      <c r="M61" s="34"/>
      <c r="N61" s="39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</row>
    <row r="62" s="1" customFormat="1" ht="36" spans="1:254">
      <c r="A62" s="15"/>
      <c r="B62" s="26" t="s">
        <v>125</v>
      </c>
      <c r="C62" s="17">
        <v>1000000</v>
      </c>
      <c r="D62" s="27"/>
      <c r="E62" s="30" t="s">
        <v>130</v>
      </c>
      <c r="F62" s="29" t="s">
        <v>131</v>
      </c>
      <c r="G62" s="18" t="s">
        <v>132</v>
      </c>
      <c r="H62" s="19">
        <v>1000000</v>
      </c>
      <c r="I62" s="36" t="s">
        <v>30</v>
      </c>
      <c r="J62" s="18">
        <f t="shared" si="1"/>
        <v>0</v>
      </c>
      <c r="K62" s="40">
        <v>10</v>
      </c>
      <c r="L62" s="41">
        <v>26</v>
      </c>
      <c r="M62" s="34"/>
      <c r="N62" s="39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</row>
    <row r="63" s="1" customFormat="1" ht="24" spans="1:254">
      <c r="A63" s="15"/>
      <c r="B63" s="26" t="s">
        <v>125</v>
      </c>
      <c r="C63" s="17">
        <f>27699000-13499000</f>
        <v>14200000</v>
      </c>
      <c r="D63" s="27"/>
      <c r="E63" s="30" t="s">
        <v>133</v>
      </c>
      <c r="F63" s="29" t="s">
        <v>134</v>
      </c>
      <c r="G63" s="18"/>
      <c r="H63" s="21"/>
      <c r="I63" s="36"/>
      <c r="J63" s="18">
        <f t="shared" si="1"/>
        <v>14200000</v>
      </c>
      <c r="K63" s="40"/>
      <c r="L63" s="38"/>
      <c r="M63" s="34"/>
      <c r="N63" s="39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</row>
    <row r="64" s="1" customFormat="1" ht="24" spans="1:254">
      <c r="A64" s="15"/>
      <c r="B64" s="26" t="s">
        <v>125</v>
      </c>
      <c r="C64" s="17">
        <v>16000000</v>
      </c>
      <c r="D64" s="27"/>
      <c r="E64" s="30" t="s">
        <v>135</v>
      </c>
      <c r="F64" s="29" t="s">
        <v>136</v>
      </c>
      <c r="G64" s="18"/>
      <c r="H64" s="21"/>
      <c r="I64" s="36"/>
      <c r="J64" s="18">
        <f t="shared" si="1"/>
        <v>16000000</v>
      </c>
      <c r="K64" s="40"/>
      <c r="L64" s="38"/>
      <c r="M64" s="34"/>
      <c r="N64" s="39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</row>
    <row r="65" s="1" customFormat="1" spans="1:254">
      <c r="A65" s="15"/>
      <c r="B65" s="48"/>
      <c r="C65" s="49">
        <v>9120000</v>
      </c>
      <c r="D65" s="27"/>
      <c r="E65" s="30"/>
      <c r="F65" s="29" t="s">
        <v>137</v>
      </c>
      <c r="G65" s="18"/>
      <c r="H65" s="21"/>
      <c r="I65" s="36"/>
      <c r="J65" s="18">
        <f t="shared" si="1"/>
        <v>9120000</v>
      </c>
      <c r="K65" s="40"/>
      <c r="L65" s="38"/>
      <c r="M65" s="34"/>
      <c r="N65" s="39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</row>
    <row r="66" s="1" customFormat="1" spans="1:254">
      <c r="A66" s="50" t="s">
        <v>138</v>
      </c>
      <c r="B66" s="50" t="s">
        <v>139</v>
      </c>
      <c r="C66" s="51">
        <v>100253.39</v>
      </c>
      <c r="D66" s="52"/>
      <c r="E66" s="51"/>
      <c r="F66" s="53" t="s">
        <v>138</v>
      </c>
      <c r="G66" s="54" t="s">
        <v>140</v>
      </c>
      <c r="H66" s="51">
        <v>100253.39</v>
      </c>
      <c r="I66" s="65" t="s">
        <v>141</v>
      </c>
      <c r="J66" s="66">
        <f t="shared" si="1"/>
        <v>0</v>
      </c>
      <c r="K66" s="67">
        <v>1</v>
      </c>
      <c r="L66" s="67">
        <v>1</v>
      </c>
      <c r="M66" s="7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31"/>
      <c r="HB66" s="31"/>
      <c r="HC66" s="31"/>
      <c r="HD66" s="31"/>
      <c r="HE66" s="31"/>
      <c r="HF66" s="31"/>
      <c r="HG66" s="31"/>
      <c r="HH66" s="31"/>
      <c r="HI66" s="31"/>
      <c r="HJ66" s="31"/>
      <c r="HK66" s="31"/>
      <c r="HL66" s="31"/>
      <c r="HM66" s="31"/>
      <c r="HN66" s="31"/>
      <c r="HO66" s="31"/>
      <c r="HP66" s="31"/>
      <c r="HQ66" s="31"/>
      <c r="HR66" s="31"/>
      <c r="HS66" s="31"/>
      <c r="HT66" s="31"/>
      <c r="HU66" s="31"/>
      <c r="HV66" s="31"/>
      <c r="HW66" s="31"/>
      <c r="HX66" s="31"/>
      <c r="HY66" s="31"/>
      <c r="HZ66" s="31"/>
      <c r="IA66" s="31"/>
      <c r="IB66" s="31"/>
      <c r="IC66" s="31"/>
      <c r="ID66" s="31"/>
      <c r="IE66" s="31"/>
      <c r="IF66" s="31"/>
      <c r="IG66" s="31"/>
      <c r="IH66" s="31"/>
      <c r="II66" s="31"/>
      <c r="IJ66" s="31"/>
      <c r="IK66" s="31"/>
      <c r="IL66" s="31"/>
      <c r="IM66" s="31"/>
      <c r="IN66" s="31"/>
      <c r="IO66" s="31"/>
      <c r="IP66" s="31"/>
      <c r="IQ66" s="31"/>
      <c r="IR66" s="31"/>
      <c r="IS66" s="31"/>
      <c r="IT66" s="31"/>
    </row>
    <row r="67" s="1" customFormat="1" spans="1:254">
      <c r="A67" s="50"/>
      <c r="B67" s="50">
        <v>6</v>
      </c>
      <c r="C67" s="51">
        <v>204278.4</v>
      </c>
      <c r="D67" s="52"/>
      <c r="E67" s="51"/>
      <c r="F67" s="53" t="s">
        <v>138</v>
      </c>
      <c r="G67" s="54" t="s">
        <v>140</v>
      </c>
      <c r="H67" s="51">
        <v>204278.4</v>
      </c>
      <c r="I67" s="65" t="s">
        <v>141</v>
      </c>
      <c r="J67" s="66">
        <f t="shared" si="1"/>
        <v>0</v>
      </c>
      <c r="K67" s="67">
        <v>1</v>
      </c>
      <c r="L67" s="67">
        <v>1</v>
      </c>
      <c r="M67" s="7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  <c r="IG67" s="31"/>
      <c r="IH67" s="31"/>
      <c r="II67" s="31"/>
      <c r="IJ67" s="31"/>
      <c r="IK67" s="31"/>
      <c r="IL67" s="31"/>
      <c r="IM67" s="31"/>
      <c r="IN67" s="31"/>
      <c r="IO67" s="31"/>
      <c r="IP67" s="31"/>
      <c r="IQ67" s="31"/>
      <c r="IR67" s="31"/>
      <c r="IS67" s="31"/>
      <c r="IT67" s="31"/>
    </row>
    <row r="68" s="1" customFormat="1" spans="1:254">
      <c r="A68" s="50"/>
      <c r="B68" s="50">
        <v>9</v>
      </c>
      <c r="C68" s="51">
        <v>169671.9</v>
      </c>
      <c r="D68" s="52"/>
      <c r="E68" s="51"/>
      <c r="F68" s="53" t="s">
        <v>138</v>
      </c>
      <c r="G68" s="54" t="s">
        <v>140</v>
      </c>
      <c r="H68" s="51">
        <f>465000-H66-H67-9000</f>
        <v>151468.21</v>
      </c>
      <c r="I68" s="65" t="s">
        <v>141</v>
      </c>
      <c r="J68" s="66">
        <f>C68-H68-H69</f>
        <v>6422</v>
      </c>
      <c r="K68" s="67">
        <v>1</v>
      </c>
      <c r="L68" s="67">
        <v>1</v>
      </c>
      <c r="M68" s="7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  <c r="IG68" s="31"/>
      <c r="IH68" s="31"/>
      <c r="II68" s="31"/>
      <c r="IJ68" s="31"/>
      <c r="IK68" s="31"/>
      <c r="IL68" s="31"/>
      <c r="IM68" s="31"/>
      <c r="IN68" s="31"/>
      <c r="IO68" s="31"/>
      <c r="IP68" s="31"/>
      <c r="IQ68" s="31"/>
      <c r="IR68" s="31"/>
      <c r="IS68" s="31"/>
      <c r="IT68" s="31"/>
    </row>
    <row r="69" s="1" customFormat="1" ht="25" customHeight="1" spans="1:254">
      <c r="A69" s="50"/>
      <c r="B69" s="50"/>
      <c r="C69" s="51"/>
      <c r="D69" s="52"/>
      <c r="E69" s="51"/>
      <c r="F69" s="53"/>
      <c r="G69" s="15" t="s">
        <v>37</v>
      </c>
      <c r="H69" s="19">
        <f>190720-H71-H89</f>
        <v>11781.69</v>
      </c>
      <c r="I69" s="36" t="s">
        <v>142</v>
      </c>
      <c r="J69" s="18"/>
      <c r="K69" s="44">
        <v>38</v>
      </c>
      <c r="L69" s="41">
        <v>65</v>
      </c>
      <c r="M69" s="7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GZ69" s="31"/>
      <c r="HA69" s="31"/>
      <c r="HB69" s="31"/>
      <c r="HC69" s="31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  <c r="HQ69" s="31"/>
      <c r="HR69" s="31"/>
      <c r="HS69" s="31"/>
      <c r="HT69" s="31"/>
      <c r="HU69" s="31"/>
      <c r="HV69" s="31"/>
      <c r="HW69" s="31"/>
      <c r="HX69" s="31"/>
      <c r="HY69" s="31"/>
      <c r="HZ69" s="31"/>
      <c r="IA69" s="31"/>
      <c r="IB69" s="31"/>
      <c r="IC69" s="31"/>
      <c r="ID69" s="31"/>
      <c r="IE69" s="31"/>
      <c r="IF69" s="31"/>
      <c r="IG69" s="31"/>
      <c r="IH69" s="31"/>
      <c r="II69" s="31"/>
      <c r="IJ69" s="31"/>
      <c r="IK69" s="31"/>
      <c r="IL69" s="31"/>
      <c r="IM69" s="31"/>
      <c r="IN69" s="31"/>
      <c r="IO69" s="31"/>
      <c r="IP69" s="31"/>
      <c r="IQ69" s="31"/>
      <c r="IR69" s="31"/>
      <c r="IS69" s="31"/>
      <c r="IT69" s="31"/>
    </row>
    <row r="70" s="1" customFormat="1" spans="1:254">
      <c r="A70" s="50"/>
      <c r="B70" s="50">
        <v>12</v>
      </c>
      <c r="C70" s="51">
        <v>29592.13</v>
      </c>
      <c r="D70" s="52"/>
      <c r="E70" s="51"/>
      <c r="F70" s="53" t="s">
        <v>138</v>
      </c>
      <c r="G70" s="54" t="s">
        <v>143</v>
      </c>
      <c r="H70" s="51">
        <v>10500</v>
      </c>
      <c r="I70" s="65" t="s">
        <v>141</v>
      </c>
      <c r="J70" s="66">
        <f>C70-H70-H71</f>
        <v>0</v>
      </c>
      <c r="K70" s="67">
        <v>2</v>
      </c>
      <c r="L70" s="67">
        <v>2</v>
      </c>
      <c r="M70" s="7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31"/>
      <c r="HB70" s="31"/>
      <c r="HC70" s="31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  <c r="HW70" s="31"/>
      <c r="HX70" s="31"/>
      <c r="HY70" s="31"/>
      <c r="HZ70" s="31"/>
      <c r="IA70" s="31"/>
      <c r="IB70" s="31"/>
      <c r="IC70" s="31"/>
      <c r="ID70" s="31"/>
      <c r="IE70" s="31"/>
      <c r="IF70" s="31"/>
      <c r="IG70" s="31"/>
      <c r="IH70" s="31"/>
      <c r="II70" s="31"/>
      <c r="IJ70" s="31"/>
      <c r="IK70" s="31"/>
      <c r="IL70" s="31"/>
      <c r="IM70" s="31"/>
      <c r="IN70" s="31"/>
      <c r="IO70" s="31"/>
      <c r="IP70" s="31"/>
      <c r="IQ70" s="31"/>
      <c r="IR70" s="31"/>
      <c r="IS70" s="31"/>
      <c r="IT70" s="31"/>
    </row>
    <row r="71" s="1" customFormat="1" ht="24" customHeight="1" spans="1:254">
      <c r="A71" s="55"/>
      <c r="B71" s="55"/>
      <c r="C71" s="56"/>
      <c r="D71" s="57"/>
      <c r="E71" s="56"/>
      <c r="F71" s="58"/>
      <c r="G71" s="15" t="s">
        <v>37</v>
      </c>
      <c r="H71" s="19">
        <v>19092.13</v>
      </c>
      <c r="I71" s="36" t="s">
        <v>142</v>
      </c>
      <c r="J71" s="18"/>
      <c r="K71" s="44">
        <v>38</v>
      </c>
      <c r="L71" s="41">
        <v>65</v>
      </c>
      <c r="M71" s="7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GZ71" s="31"/>
      <c r="HA71" s="31"/>
      <c r="HB71" s="31"/>
      <c r="HC71" s="31"/>
      <c r="HD71" s="31"/>
      <c r="HE71" s="31"/>
      <c r="HF71" s="31"/>
      <c r="HG71" s="31"/>
      <c r="HH71" s="31"/>
      <c r="HI71" s="31"/>
      <c r="HJ71" s="31"/>
      <c r="HK71" s="31"/>
      <c r="HL71" s="31"/>
      <c r="HM71" s="31"/>
      <c r="HN71" s="31"/>
      <c r="HO71" s="31"/>
      <c r="HP71" s="31"/>
      <c r="HQ71" s="31"/>
      <c r="HR71" s="31"/>
      <c r="HS71" s="31"/>
      <c r="HT71" s="31"/>
      <c r="HU71" s="31"/>
      <c r="HV71" s="31"/>
      <c r="HW71" s="31"/>
      <c r="HX71" s="31"/>
      <c r="HY71" s="31"/>
      <c r="HZ71" s="31"/>
      <c r="IA71" s="31"/>
      <c r="IB71" s="31"/>
      <c r="IC71" s="31"/>
      <c r="ID71" s="31"/>
      <c r="IE71" s="31"/>
      <c r="IF71" s="31"/>
      <c r="IG71" s="31"/>
      <c r="IH71" s="31"/>
      <c r="II71" s="31"/>
      <c r="IJ71" s="31"/>
      <c r="IK71" s="31"/>
      <c r="IL71" s="31"/>
      <c r="IM71" s="31"/>
      <c r="IN71" s="31"/>
      <c r="IO71" s="31"/>
      <c r="IP71" s="31"/>
      <c r="IQ71" s="31"/>
      <c r="IR71" s="31"/>
      <c r="IS71" s="31"/>
      <c r="IT71" s="31"/>
    </row>
    <row r="72" s="1" customFormat="1" ht="36" spans="1:254">
      <c r="A72" s="55" t="s">
        <v>144</v>
      </c>
      <c r="B72" s="55"/>
      <c r="C72" s="56">
        <v>3462665.18</v>
      </c>
      <c r="D72" s="57"/>
      <c r="E72" s="56"/>
      <c r="F72" s="58"/>
      <c r="G72" s="59" t="s">
        <v>27</v>
      </c>
      <c r="H72" s="60">
        <v>282070</v>
      </c>
      <c r="I72" s="68" t="s">
        <v>145</v>
      </c>
      <c r="J72" s="66">
        <f>C72-H72-H73-H74-H75-H76-H77-H78-H79-H80-H81-H82-H83-H84-H85-H86-H87-H88-H89</f>
        <v>0</v>
      </c>
      <c r="K72" s="69">
        <v>13</v>
      </c>
      <c r="L72" s="70">
        <v>15</v>
      </c>
      <c r="M72" s="7"/>
      <c r="N72" s="31"/>
      <c r="O72" s="7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1"/>
      <c r="EY72" s="31"/>
      <c r="EZ72" s="31"/>
      <c r="FA72" s="31"/>
      <c r="FB72" s="31"/>
      <c r="FC72" s="31"/>
      <c r="FD72" s="31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31"/>
      <c r="GV72" s="31"/>
      <c r="GW72" s="31"/>
      <c r="GX72" s="31"/>
      <c r="GY72" s="31"/>
      <c r="GZ72" s="31"/>
      <c r="HA72" s="31"/>
      <c r="HB72" s="31"/>
      <c r="HC72" s="31"/>
      <c r="HD72" s="31"/>
      <c r="HE72" s="31"/>
      <c r="HF72" s="31"/>
      <c r="HG72" s="31"/>
      <c r="HH72" s="31"/>
      <c r="HI72" s="31"/>
      <c r="HJ72" s="31"/>
      <c r="HK72" s="31"/>
      <c r="HL72" s="31"/>
      <c r="HM72" s="31"/>
      <c r="HN72" s="31"/>
      <c r="HO72" s="31"/>
      <c r="HP72" s="31"/>
      <c r="HQ72" s="31"/>
      <c r="HR72" s="31"/>
      <c r="HS72" s="31"/>
      <c r="HT72" s="31"/>
      <c r="HU72" s="31"/>
      <c r="HV72" s="31"/>
      <c r="HW72" s="31"/>
      <c r="HX72" s="31"/>
      <c r="HY72" s="31"/>
      <c r="HZ72" s="31"/>
      <c r="IA72" s="31"/>
      <c r="IB72" s="31"/>
      <c r="IC72" s="31"/>
      <c r="ID72" s="31"/>
      <c r="IE72" s="31"/>
      <c r="IF72" s="31"/>
      <c r="IG72" s="31"/>
      <c r="IH72" s="31"/>
      <c r="II72" s="31"/>
      <c r="IJ72" s="31"/>
      <c r="IK72" s="31"/>
      <c r="IL72" s="31"/>
      <c r="IM72" s="31"/>
      <c r="IN72" s="31"/>
      <c r="IO72" s="31"/>
      <c r="IP72" s="31"/>
      <c r="IQ72" s="31"/>
      <c r="IR72" s="31"/>
      <c r="IS72" s="31"/>
      <c r="IT72" s="31"/>
    </row>
    <row r="73" s="1" customFormat="1" ht="36" spans="1:254">
      <c r="A73" s="16"/>
      <c r="B73" s="16"/>
      <c r="C73" s="61"/>
      <c r="D73" s="21"/>
      <c r="E73" s="61"/>
      <c r="F73" s="26"/>
      <c r="G73" s="15" t="s">
        <v>27</v>
      </c>
      <c r="H73" s="17">
        <v>224700</v>
      </c>
      <c r="I73" s="72" t="s">
        <v>146</v>
      </c>
      <c r="J73" s="73"/>
      <c r="K73" s="69">
        <v>14</v>
      </c>
      <c r="L73" s="74">
        <v>55</v>
      </c>
      <c r="M73" s="7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1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  <c r="GZ73" s="31"/>
      <c r="HA73" s="31"/>
      <c r="HB73" s="31"/>
      <c r="HC73" s="31"/>
      <c r="HD73" s="31"/>
      <c r="HE73" s="31"/>
      <c r="HF73" s="31"/>
      <c r="HG73" s="31"/>
      <c r="HH73" s="31"/>
      <c r="HI73" s="31"/>
      <c r="HJ73" s="31"/>
      <c r="HK73" s="31"/>
      <c r="HL73" s="31"/>
      <c r="HM73" s="31"/>
      <c r="HN73" s="31"/>
      <c r="HO73" s="31"/>
      <c r="HP73" s="31"/>
      <c r="HQ73" s="31"/>
      <c r="HR73" s="31"/>
      <c r="HS73" s="31"/>
      <c r="HT73" s="31"/>
      <c r="HU73" s="31"/>
      <c r="HV73" s="31"/>
      <c r="HW73" s="31"/>
      <c r="HX73" s="31"/>
      <c r="HY73" s="31"/>
      <c r="HZ73" s="31"/>
      <c r="IA73" s="31"/>
      <c r="IB73" s="31"/>
      <c r="IC73" s="31"/>
      <c r="ID73" s="31"/>
      <c r="IE73" s="31"/>
      <c r="IF73" s="31"/>
      <c r="IG73" s="31"/>
      <c r="IH73" s="31"/>
      <c r="II73" s="31"/>
      <c r="IJ73" s="31"/>
      <c r="IK73" s="31"/>
      <c r="IL73" s="31"/>
      <c r="IM73" s="31"/>
      <c r="IN73" s="31"/>
      <c r="IO73" s="31"/>
      <c r="IP73" s="31"/>
      <c r="IQ73" s="31"/>
      <c r="IR73" s="31"/>
      <c r="IS73" s="31"/>
      <c r="IT73" s="31"/>
    </row>
    <row r="74" s="1" customFormat="1" ht="36" spans="1:254">
      <c r="A74" s="16"/>
      <c r="B74" s="16"/>
      <c r="C74" s="61"/>
      <c r="D74" s="21"/>
      <c r="E74" s="61"/>
      <c r="F74" s="26"/>
      <c r="G74" s="15" t="s">
        <v>27</v>
      </c>
      <c r="H74" s="17">
        <v>168400</v>
      </c>
      <c r="I74" s="72" t="s">
        <v>147</v>
      </c>
      <c r="J74" s="73"/>
      <c r="K74" s="69">
        <v>15</v>
      </c>
      <c r="L74" s="74">
        <v>22</v>
      </c>
      <c r="M74" s="7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  <c r="GU74" s="31"/>
      <c r="GV74" s="31"/>
      <c r="GW74" s="31"/>
      <c r="GX74" s="31"/>
      <c r="GY74" s="31"/>
      <c r="GZ74" s="31"/>
      <c r="HA74" s="31"/>
      <c r="HB74" s="31"/>
      <c r="HC74" s="31"/>
      <c r="HD74" s="31"/>
      <c r="HE74" s="31"/>
      <c r="HF74" s="31"/>
      <c r="HG74" s="31"/>
      <c r="HH74" s="31"/>
      <c r="HI74" s="31"/>
      <c r="HJ74" s="31"/>
      <c r="HK74" s="31"/>
      <c r="HL74" s="31"/>
      <c r="HM74" s="31"/>
      <c r="HN74" s="31"/>
      <c r="HO74" s="31"/>
      <c r="HP74" s="31"/>
      <c r="HQ74" s="31"/>
      <c r="HR74" s="31"/>
      <c r="HS74" s="31"/>
      <c r="HT74" s="31"/>
      <c r="HU74" s="31"/>
      <c r="HV74" s="31"/>
      <c r="HW74" s="31"/>
      <c r="HX74" s="31"/>
      <c r="HY74" s="31"/>
      <c r="HZ74" s="31"/>
      <c r="IA74" s="31"/>
      <c r="IB74" s="31"/>
      <c r="IC74" s="31"/>
      <c r="ID74" s="31"/>
      <c r="IE74" s="31"/>
      <c r="IF74" s="31"/>
      <c r="IG74" s="31"/>
      <c r="IH74" s="31"/>
      <c r="II74" s="31"/>
      <c r="IJ74" s="31"/>
      <c r="IK74" s="31"/>
      <c r="IL74" s="31"/>
      <c r="IM74" s="31"/>
      <c r="IN74" s="31"/>
      <c r="IO74" s="31"/>
      <c r="IP74" s="31"/>
      <c r="IQ74" s="31"/>
      <c r="IR74" s="31"/>
      <c r="IS74" s="31"/>
      <c r="IT74" s="31"/>
    </row>
    <row r="75" s="1" customFormat="1" ht="36" spans="1:254">
      <c r="A75" s="16"/>
      <c r="B75" s="16"/>
      <c r="C75" s="15"/>
      <c r="D75" s="24"/>
      <c r="E75" s="15"/>
      <c r="F75" s="26"/>
      <c r="G75" s="15" t="s">
        <v>27</v>
      </c>
      <c r="H75" s="17">
        <v>325000</v>
      </c>
      <c r="I75" s="72" t="s">
        <v>148</v>
      </c>
      <c r="J75" s="73"/>
      <c r="K75" s="69">
        <v>16</v>
      </c>
      <c r="L75" s="74">
        <v>23</v>
      </c>
      <c r="M75" s="7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31"/>
      <c r="GV75" s="31"/>
      <c r="GW75" s="31"/>
      <c r="GX75" s="31"/>
      <c r="GY75" s="31"/>
      <c r="GZ75" s="31"/>
      <c r="HA75" s="31"/>
      <c r="HB75" s="31"/>
      <c r="HC75" s="31"/>
      <c r="HD75" s="31"/>
      <c r="HE75" s="31"/>
      <c r="HF75" s="31"/>
      <c r="HG75" s="31"/>
      <c r="HH75" s="31"/>
      <c r="HI75" s="31"/>
      <c r="HJ75" s="31"/>
      <c r="HK75" s="31"/>
      <c r="HL75" s="31"/>
      <c r="HM75" s="31"/>
      <c r="HN75" s="31"/>
      <c r="HO75" s="31"/>
      <c r="HP75" s="31"/>
      <c r="HQ75" s="31"/>
      <c r="HR75" s="31"/>
      <c r="HS75" s="31"/>
      <c r="HT75" s="31"/>
      <c r="HU75" s="31"/>
      <c r="HV75" s="31"/>
      <c r="HW75" s="31"/>
      <c r="HX75" s="31"/>
      <c r="HY75" s="31"/>
      <c r="HZ75" s="31"/>
      <c r="IA75" s="31"/>
      <c r="IB75" s="31"/>
      <c r="IC75" s="31"/>
      <c r="ID75" s="31"/>
      <c r="IE75" s="31"/>
      <c r="IF75" s="31"/>
      <c r="IG75" s="31"/>
      <c r="IH75" s="31"/>
      <c r="II75" s="31"/>
      <c r="IJ75" s="31"/>
      <c r="IK75" s="31"/>
      <c r="IL75" s="31"/>
      <c r="IM75" s="31"/>
      <c r="IN75" s="31"/>
      <c r="IO75" s="31"/>
      <c r="IP75" s="31"/>
      <c r="IQ75" s="31"/>
      <c r="IR75" s="31"/>
      <c r="IS75" s="31"/>
      <c r="IT75" s="31"/>
    </row>
    <row r="76" s="1" customFormat="1" ht="36" spans="1:254">
      <c r="A76" s="16"/>
      <c r="B76" s="16"/>
      <c r="C76" s="15"/>
      <c r="D76" s="24"/>
      <c r="E76" s="15"/>
      <c r="F76" s="26"/>
      <c r="G76" s="15" t="s">
        <v>27</v>
      </c>
      <c r="H76" s="17">
        <v>230000</v>
      </c>
      <c r="I76" s="72" t="s">
        <v>149</v>
      </c>
      <c r="J76" s="73"/>
      <c r="K76" s="69">
        <v>17</v>
      </c>
      <c r="L76" s="74">
        <v>24</v>
      </c>
      <c r="M76" s="7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  <c r="IG76" s="31"/>
      <c r="IH76" s="31"/>
      <c r="II76" s="31"/>
      <c r="IJ76" s="31"/>
      <c r="IK76" s="31"/>
      <c r="IL76" s="31"/>
      <c r="IM76" s="31"/>
      <c r="IN76" s="31"/>
      <c r="IO76" s="31"/>
      <c r="IP76" s="31"/>
      <c r="IQ76" s="31"/>
      <c r="IR76" s="31"/>
      <c r="IS76" s="31"/>
      <c r="IT76" s="31"/>
    </row>
    <row r="77" s="1" customFormat="1" ht="36" spans="1:254">
      <c r="A77" s="16"/>
      <c r="B77" s="16"/>
      <c r="C77" s="15"/>
      <c r="D77" s="24"/>
      <c r="E77" s="15"/>
      <c r="F77" s="26"/>
      <c r="G77" s="15" t="s">
        <v>27</v>
      </c>
      <c r="H77" s="17">
        <v>21600</v>
      </c>
      <c r="I77" s="72" t="s">
        <v>150</v>
      </c>
      <c r="J77" s="73"/>
      <c r="K77" s="75">
        <v>18</v>
      </c>
      <c r="L77" s="16">
        <v>25</v>
      </c>
      <c r="M77" s="7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31"/>
      <c r="HB77" s="31"/>
      <c r="HC77" s="31"/>
      <c r="HD77" s="31"/>
      <c r="HE77" s="31"/>
      <c r="HF77" s="31"/>
      <c r="HG77" s="31"/>
      <c r="HH77" s="31"/>
      <c r="HI77" s="31"/>
      <c r="HJ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  <c r="HW77" s="31"/>
      <c r="HX77" s="31"/>
      <c r="HY77" s="31"/>
      <c r="HZ77" s="31"/>
      <c r="IA77" s="31"/>
      <c r="IB77" s="31"/>
      <c r="IC77" s="31"/>
      <c r="ID77" s="31"/>
      <c r="IE77" s="31"/>
      <c r="IF77" s="31"/>
      <c r="IG77" s="31"/>
      <c r="IH77" s="31"/>
      <c r="II77" s="31"/>
      <c r="IJ77" s="31"/>
      <c r="IK77" s="31"/>
      <c r="IL77" s="31"/>
      <c r="IM77" s="31"/>
      <c r="IN77" s="31"/>
      <c r="IO77" s="31"/>
      <c r="IP77" s="31"/>
      <c r="IQ77" s="31"/>
      <c r="IR77" s="31"/>
      <c r="IS77" s="31"/>
      <c r="IT77" s="31"/>
    </row>
    <row r="78" s="1" customFormat="1" ht="36" spans="1:254">
      <c r="A78" s="16"/>
      <c r="B78" s="16"/>
      <c r="C78" s="15"/>
      <c r="D78" s="24"/>
      <c r="E78" s="15"/>
      <c r="F78" s="26"/>
      <c r="G78" s="15" t="s">
        <v>27</v>
      </c>
      <c r="H78" s="17">
        <v>107000</v>
      </c>
      <c r="I78" s="72" t="s">
        <v>151</v>
      </c>
      <c r="J78" s="73"/>
      <c r="K78" s="76">
        <v>19</v>
      </c>
      <c r="L78" s="16">
        <v>49</v>
      </c>
      <c r="M78" s="7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1"/>
      <c r="EY78" s="31"/>
      <c r="EZ78" s="31"/>
      <c r="FA78" s="31"/>
      <c r="FB78" s="31"/>
      <c r="FC78" s="31"/>
      <c r="FD78" s="31"/>
      <c r="FE78" s="31"/>
      <c r="FF78" s="31"/>
      <c r="FG78" s="31"/>
      <c r="FH78" s="31"/>
      <c r="FI78" s="31"/>
      <c r="FJ78" s="31"/>
      <c r="FK78" s="31"/>
      <c r="FL78" s="31"/>
      <c r="FM78" s="31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31"/>
      <c r="GG78" s="31"/>
      <c r="GH78" s="31"/>
      <c r="GI78" s="31"/>
      <c r="GJ78" s="31"/>
      <c r="GK78" s="31"/>
      <c r="GL78" s="31"/>
      <c r="GM78" s="31"/>
      <c r="GN78" s="31"/>
      <c r="GO78" s="31"/>
      <c r="GP78" s="31"/>
      <c r="GQ78" s="31"/>
      <c r="GR78" s="31"/>
      <c r="GS78" s="31"/>
      <c r="GT78" s="31"/>
      <c r="GU78" s="31"/>
      <c r="GV78" s="31"/>
      <c r="GW78" s="31"/>
      <c r="GX78" s="31"/>
      <c r="GY78" s="31"/>
      <c r="GZ78" s="31"/>
      <c r="HA78" s="31"/>
      <c r="HB78" s="31"/>
      <c r="HC78" s="31"/>
      <c r="HD78" s="31"/>
      <c r="HE78" s="31"/>
      <c r="HF78" s="31"/>
      <c r="HG78" s="31"/>
      <c r="HH78" s="31"/>
      <c r="HI78" s="31"/>
      <c r="HJ78" s="31"/>
      <c r="HK78" s="31"/>
      <c r="HL78" s="31"/>
      <c r="HM78" s="31"/>
      <c r="HN78" s="31"/>
      <c r="HO78" s="31"/>
      <c r="HP78" s="31"/>
      <c r="HQ78" s="31"/>
      <c r="HR78" s="31"/>
      <c r="HS78" s="31"/>
      <c r="HT78" s="31"/>
      <c r="HU78" s="31"/>
      <c r="HV78" s="31"/>
      <c r="HW78" s="31"/>
      <c r="HX78" s="31"/>
      <c r="HY78" s="31"/>
      <c r="HZ78" s="31"/>
      <c r="IA78" s="31"/>
      <c r="IB78" s="31"/>
      <c r="IC78" s="31"/>
      <c r="ID78" s="31"/>
      <c r="IE78" s="31"/>
      <c r="IF78" s="31"/>
      <c r="IG78" s="31"/>
      <c r="IH78" s="31"/>
      <c r="II78" s="31"/>
      <c r="IJ78" s="31"/>
      <c r="IK78" s="31"/>
      <c r="IL78" s="31"/>
      <c r="IM78" s="31"/>
      <c r="IN78" s="31"/>
      <c r="IO78" s="31"/>
      <c r="IP78" s="31"/>
      <c r="IQ78" s="31"/>
      <c r="IR78" s="31"/>
      <c r="IS78" s="31"/>
      <c r="IT78" s="31"/>
    </row>
    <row r="79" s="1" customFormat="1" ht="36" spans="1:254">
      <c r="A79" s="16"/>
      <c r="B79" s="16"/>
      <c r="C79" s="15"/>
      <c r="D79" s="24"/>
      <c r="E79" s="15"/>
      <c r="F79" s="26"/>
      <c r="G79" s="15" t="s">
        <v>27</v>
      </c>
      <c r="H79" s="17">
        <v>149700</v>
      </c>
      <c r="I79" s="72" t="s">
        <v>152</v>
      </c>
      <c r="J79" s="73"/>
      <c r="K79" s="76">
        <v>20</v>
      </c>
      <c r="L79" s="16">
        <v>51</v>
      </c>
      <c r="M79" s="7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  <c r="HW79" s="31"/>
      <c r="HX79" s="31"/>
      <c r="HY79" s="31"/>
      <c r="HZ79" s="31"/>
      <c r="IA79" s="31"/>
      <c r="IB79" s="31"/>
      <c r="IC79" s="31"/>
      <c r="ID79" s="31"/>
      <c r="IE79" s="31"/>
      <c r="IF79" s="31"/>
      <c r="IG79" s="31"/>
      <c r="IH79" s="31"/>
      <c r="II79" s="31"/>
      <c r="IJ79" s="31"/>
      <c r="IK79" s="31"/>
      <c r="IL79" s="31"/>
      <c r="IM79" s="31"/>
      <c r="IN79" s="31"/>
      <c r="IO79" s="31"/>
      <c r="IP79" s="31"/>
      <c r="IQ79" s="31"/>
      <c r="IR79" s="31"/>
      <c r="IS79" s="31"/>
      <c r="IT79" s="31"/>
    </row>
    <row r="80" s="1" customFormat="1" ht="27" customHeight="1" spans="1:254">
      <c r="A80" s="16"/>
      <c r="B80" s="16"/>
      <c r="C80" s="15"/>
      <c r="D80" s="24"/>
      <c r="E80" s="15"/>
      <c r="F80" s="26"/>
      <c r="G80" s="15" t="s">
        <v>35</v>
      </c>
      <c r="H80" s="17">
        <v>120122</v>
      </c>
      <c r="I80" s="72" t="s">
        <v>153</v>
      </c>
      <c r="J80" s="73"/>
      <c r="K80" s="76">
        <v>21</v>
      </c>
      <c r="L80" s="16">
        <v>18</v>
      </c>
      <c r="M80" s="7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  <c r="IG80" s="31"/>
      <c r="IH80" s="31"/>
      <c r="II80" s="31"/>
      <c r="IJ80" s="31"/>
      <c r="IK80" s="31"/>
      <c r="IL80" s="31"/>
      <c r="IM80" s="31"/>
      <c r="IN80" s="31"/>
      <c r="IO80" s="31"/>
      <c r="IP80" s="31"/>
      <c r="IQ80" s="31"/>
      <c r="IR80" s="31"/>
      <c r="IS80" s="31"/>
      <c r="IT80" s="31"/>
    </row>
    <row r="81" s="1" customFormat="1" ht="27" customHeight="1" spans="1:254">
      <c r="A81" s="16"/>
      <c r="B81" s="16"/>
      <c r="C81" s="15"/>
      <c r="D81" s="24"/>
      <c r="E81" s="15"/>
      <c r="F81" s="26"/>
      <c r="G81" s="15" t="s">
        <v>35</v>
      </c>
      <c r="H81" s="17">
        <v>104508</v>
      </c>
      <c r="I81" s="72" t="s">
        <v>154</v>
      </c>
      <c r="J81" s="73"/>
      <c r="K81" s="76">
        <v>22</v>
      </c>
      <c r="L81" s="16">
        <v>19</v>
      </c>
      <c r="M81" s="7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  <c r="HW81" s="31"/>
      <c r="HX81" s="31"/>
      <c r="HY81" s="31"/>
      <c r="HZ81" s="31"/>
      <c r="IA81" s="31"/>
      <c r="IB81" s="31"/>
      <c r="IC81" s="31"/>
      <c r="ID81" s="31"/>
      <c r="IE81" s="31"/>
      <c r="IF81" s="31"/>
      <c r="IG81" s="31"/>
      <c r="IH81" s="31"/>
      <c r="II81" s="31"/>
      <c r="IJ81" s="31"/>
      <c r="IK81" s="31"/>
      <c r="IL81" s="31"/>
      <c r="IM81" s="31"/>
      <c r="IN81" s="31"/>
      <c r="IO81" s="31"/>
      <c r="IP81" s="31"/>
      <c r="IQ81" s="31"/>
      <c r="IR81" s="31"/>
      <c r="IS81" s="31"/>
      <c r="IT81" s="31"/>
    </row>
    <row r="82" s="1" customFormat="1" ht="27" customHeight="1" spans="1:254">
      <c r="A82" s="16"/>
      <c r="B82" s="16"/>
      <c r="C82" s="15"/>
      <c r="D82" s="24"/>
      <c r="E82" s="15"/>
      <c r="F82" s="26"/>
      <c r="G82" s="15" t="s">
        <v>35</v>
      </c>
      <c r="H82" s="17">
        <v>79124</v>
      </c>
      <c r="I82" s="72" t="s">
        <v>155</v>
      </c>
      <c r="J82" s="73"/>
      <c r="K82" s="76">
        <v>23</v>
      </c>
      <c r="L82" s="16">
        <v>62</v>
      </c>
      <c r="M82" s="7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31"/>
      <c r="HB82" s="31"/>
      <c r="HC82" s="31"/>
      <c r="HD82" s="31"/>
      <c r="HE82" s="31"/>
      <c r="HF82" s="31"/>
      <c r="HG82" s="31"/>
      <c r="HH82" s="31"/>
      <c r="HI82" s="31"/>
      <c r="HJ82" s="31"/>
      <c r="HK82" s="31"/>
      <c r="HL82" s="31"/>
      <c r="HM82" s="31"/>
      <c r="HN82" s="31"/>
      <c r="HO82" s="31"/>
      <c r="HP82" s="31"/>
      <c r="HQ82" s="31"/>
      <c r="HR82" s="31"/>
      <c r="HS82" s="31"/>
      <c r="HT82" s="31"/>
      <c r="HU82" s="31"/>
      <c r="HV82" s="31"/>
      <c r="HW82" s="31"/>
      <c r="HX82" s="31"/>
      <c r="HY82" s="31"/>
      <c r="HZ82" s="31"/>
      <c r="IA82" s="31"/>
      <c r="IB82" s="31"/>
      <c r="IC82" s="31"/>
      <c r="ID82" s="31"/>
      <c r="IE82" s="31"/>
      <c r="IF82" s="31"/>
      <c r="IG82" s="31"/>
      <c r="IH82" s="31"/>
      <c r="II82" s="31"/>
      <c r="IJ82" s="31"/>
      <c r="IK82" s="31"/>
      <c r="IL82" s="31"/>
      <c r="IM82" s="31"/>
      <c r="IN82" s="31"/>
      <c r="IO82" s="31"/>
      <c r="IP82" s="31"/>
      <c r="IQ82" s="31"/>
      <c r="IR82" s="31"/>
      <c r="IS82" s="31"/>
      <c r="IT82" s="31"/>
    </row>
    <row r="83" s="1" customFormat="1" ht="27" customHeight="1" spans="1:254">
      <c r="A83" s="16"/>
      <c r="B83" s="16"/>
      <c r="C83" s="15"/>
      <c r="D83" s="24"/>
      <c r="E83" s="15"/>
      <c r="F83" s="26"/>
      <c r="G83" s="15" t="s">
        <v>35</v>
      </c>
      <c r="H83" s="17">
        <v>35610</v>
      </c>
      <c r="I83" s="72" t="s">
        <v>156</v>
      </c>
      <c r="J83" s="73"/>
      <c r="K83" s="76">
        <v>24</v>
      </c>
      <c r="L83" s="16">
        <v>63</v>
      </c>
      <c r="M83" s="7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  <c r="EY83" s="31"/>
      <c r="EZ83" s="31"/>
      <c r="FA83" s="31"/>
      <c r="FB83" s="31"/>
      <c r="FC83" s="31"/>
      <c r="FD83" s="31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GZ83" s="31"/>
      <c r="HA83" s="31"/>
      <c r="HB83" s="31"/>
      <c r="HC83" s="31"/>
      <c r="HD83" s="31"/>
      <c r="HE83" s="31"/>
      <c r="HF83" s="31"/>
      <c r="HG83" s="31"/>
      <c r="HH83" s="31"/>
      <c r="HI83" s="31"/>
      <c r="HJ83" s="31"/>
      <c r="HK83" s="31"/>
      <c r="HL83" s="31"/>
      <c r="HM83" s="31"/>
      <c r="HN83" s="31"/>
      <c r="HO83" s="31"/>
      <c r="HP83" s="31"/>
      <c r="HQ83" s="31"/>
      <c r="HR83" s="31"/>
      <c r="HS83" s="31"/>
      <c r="HT83" s="31"/>
      <c r="HU83" s="31"/>
      <c r="HV83" s="31"/>
      <c r="HW83" s="31"/>
      <c r="HX83" s="31"/>
      <c r="HY83" s="31"/>
      <c r="HZ83" s="31"/>
      <c r="IA83" s="31"/>
      <c r="IB83" s="31"/>
      <c r="IC83" s="31"/>
      <c r="ID83" s="31"/>
      <c r="IE83" s="31"/>
      <c r="IF83" s="31"/>
      <c r="IG83" s="31"/>
      <c r="IH83" s="31"/>
      <c r="II83" s="31"/>
      <c r="IJ83" s="31"/>
      <c r="IK83" s="31"/>
      <c r="IL83" s="31"/>
      <c r="IM83" s="31"/>
      <c r="IN83" s="31"/>
      <c r="IO83" s="31"/>
      <c r="IP83" s="31"/>
      <c r="IQ83" s="31"/>
      <c r="IR83" s="31"/>
      <c r="IS83" s="31"/>
      <c r="IT83" s="31"/>
    </row>
    <row r="84" s="1" customFormat="1" ht="27" customHeight="1" spans="1:254">
      <c r="A84" s="16"/>
      <c r="B84" s="16"/>
      <c r="C84" s="15"/>
      <c r="D84" s="24"/>
      <c r="E84" s="15"/>
      <c r="F84" s="26"/>
      <c r="G84" s="15" t="s">
        <v>35</v>
      </c>
      <c r="H84" s="17">
        <v>75000</v>
      </c>
      <c r="I84" s="72" t="s">
        <v>157</v>
      </c>
      <c r="J84" s="73"/>
      <c r="K84" s="76">
        <v>25</v>
      </c>
      <c r="L84" s="16">
        <v>70</v>
      </c>
      <c r="M84" s="7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  <c r="HW84" s="31"/>
      <c r="HX84" s="31"/>
      <c r="HY84" s="31"/>
      <c r="HZ84" s="31"/>
      <c r="IA84" s="31"/>
      <c r="IB84" s="31"/>
      <c r="IC84" s="31"/>
      <c r="ID84" s="31"/>
      <c r="IE84" s="31"/>
      <c r="IF84" s="31"/>
      <c r="IG84" s="31"/>
      <c r="IH84" s="31"/>
      <c r="II84" s="31"/>
      <c r="IJ84" s="31"/>
      <c r="IK84" s="31"/>
      <c r="IL84" s="31"/>
      <c r="IM84" s="31"/>
      <c r="IN84" s="31"/>
      <c r="IO84" s="31"/>
      <c r="IP84" s="31"/>
      <c r="IQ84" s="31"/>
      <c r="IR84" s="31"/>
      <c r="IS84" s="31"/>
      <c r="IT84" s="31"/>
    </row>
    <row r="85" s="1" customFormat="1" ht="27" customHeight="1" spans="1:254">
      <c r="A85" s="16"/>
      <c r="B85" s="16"/>
      <c r="C85" s="15"/>
      <c r="D85" s="24"/>
      <c r="E85" s="15"/>
      <c r="F85" s="26"/>
      <c r="G85" s="15" t="s">
        <v>35</v>
      </c>
      <c r="H85" s="17">
        <v>433258</v>
      </c>
      <c r="I85" s="72" t="s">
        <v>158</v>
      </c>
      <c r="J85" s="73"/>
      <c r="K85" s="76">
        <v>26</v>
      </c>
      <c r="L85" s="16">
        <v>72</v>
      </c>
      <c r="M85" s="7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1"/>
      <c r="HI85" s="31"/>
      <c r="HJ85" s="31"/>
      <c r="HK85" s="31"/>
      <c r="HL85" s="31"/>
      <c r="HM85" s="31"/>
      <c r="HN85" s="31"/>
      <c r="HO85" s="31"/>
      <c r="HP85" s="31"/>
      <c r="HQ85" s="31"/>
      <c r="HR85" s="31"/>
      <c r="HS85" s="31"/>
      <c r="HT85" s="31"/>
      <c r="HU85" s="31"/>
      <c r="HV85" s="31"/>
      <c r="HW85" s="31"/>
      <c r="HX85" s="31"/>
      <c r="HY85" s="31"/>
      <c r="HZ85" s="31"/>
      <c r="IA85" s="31"/>
      <c r="IB85" s="31"/>
      <c r="IC85" s="31"/>
      <c r="ID85" s="31"/>
      <c r="IE85" s="31"/>
      <c r="IF85" s="31"/>
      <c r="IG85" s="31"/>
      <c r="IH85" s="31"/>
      <c r="II85" s="31"/>
      <c r="IJ85" s="31"/>
      <c r="IK85" s="31"/>
      <c r="IL85" s="31"/>
      <c r="IM85" s="31"/>
      <c r="IN85" s="31"/>
      <c r="IO85" s="31"/>
      <c r="IP85" s="31"/>
      <c r="IQ85" s="31"/>
      <c r="IR85" s="31"/>
      <c r="IS85" s="31"/>
      <c r="IT85" s="31"/>
    </row>
    <row r="86" s="1" customFormat="1" ht="27" customHeight="1" spans="1:254">
      <c r="A86" s="16"/>
      <c r="B86" s="16"/>
      <c r="C86" s="15"/>
      <c r="D86" s="24"/>
      <c r="E86" s="15"/>
      <c r="F86" s="26"/>
      <c r="G86" s="15" t="s">
        <v>67</v>
      </c>
      <c r="H86" s="17">
        <v>297988</v>
      </c>
      <c r="I86" s="72" t="s">
        <v>159</v>
      </c>
      <c r="J86" s="73"/>
      <c r="K86" s="76">
        <v>31</v>
      </c>
      <c r="L86" s="16">
        <v>52</v>
      </c>
      <c r="M86" s="7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1"/>
      <c r="EI86" s="31"/>
      <c r="EJ86" s="31"/>
      <c r="EK86" s="31"/>
      <c r="EL86" s="31"/>
      <c r="EM86" s="31"/>
      <c r="EN86" s="31"/>
      <c r="EO86" s="31"/>
      <c r="EP86" s="31"/>
      <c r="EQ86" s="31"/>
      <c r="ER86" s="31"/>
      <c r="ES86" s="31"/>
      <c r="ET86" s="31"/>
      <c r="EU86" s="31"/>
      <c r="EV86" s="31"/>
      <c r="EW86" s="31"/>
      <c r="EX86" s="31"/>
      <c r="EY86" s="31"/>
      <c r="EZ86" s="31"/>
      <c r="FA86" s="31"/>
      <c r="FB86" s="31"/>
      <c r="FC86" s="31"/>
      <c r="FD86" s="31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31"/>
      <c r="GG86" s="31"/>
      <c r="GH86" s="31"/>
      <c r="GI86" s="31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  <c r="GU86" s="31"/>
      <c r="GV86" s="31"/>
      <c r="GW86" s="31"/>
      <c r="GX86" s="31"/>
      <c r="GY86" s="31"/>
      <c r="GZ86" s="31"/>
      <c r="HA86" s="31"/>
      <c r="HB86" s="31"/>
      <c r="HC86" s="31"/>
      <c r="HD86" s="31"/>
      <c r="HE86" s="31"/>
      <c r="HF86" s="31"/>
      <c r="HG86" s="31"/>
      <c r="HH86" s="31"/>
      <c r="HI86" s="31"/>
      <c r="HJ86" s="31"/>
      <c r="HK86" s="31"/>
      <c r="HL86" s="31"/>
      <c r="HM86" s="31"/>
      <c r="HN86" s="31"/>
      <c r="HO86" s="31"/>
      <c r="HP86" s="31"/>
      <c r="HQ86" s="31"/>
      <c r="HR86" s="31"/>
      <c r="HS86" s="31"/>
      <c r="HT86" s="31"/>
      <c r="HU86" s="31"/>
      <c r="HV86" s="31"/>
      <c r="HW86" s="31"/>
      <c r="HX86" s="31"/>
      <c r="HY86" s="31"/>
      <c r="HZ86" s="31"/>
      <c r="IA86" s="31"/>
      <c r="IB86" s="31"/>
      <c r="IC86" s="31"/>
      <c r="ID86" s="31"/>
      <c r="IE86" s="31"/>
      <c r="IF86" s="31"/>
      <c r="IG86" s="31"/>
      <c r="IH86" s="31"/>
      <c r="II86" s="31"/>
      <c r="IJ86" s="31"/>
      <c r="IK86" s="31"/>
      <c r="IL86" s="31"/>
      <c r="IM86" s="31"/>
      <c r="IN86" s="31"/>
      <c r="IO86" s="31"/>
      <c r="IP86" s="31"/>
      <c r="IQ86" s="31"/>
      <c r="IR86" s="31"/>
      <c r="IS86" s="31"/>
      <c r="IT86" s="31"/>
    </row>
    <row r="87" s="1" customFormat="1" ht="27" customHeight="1" spans="1:254">
      <c r="A87" s="16"/>
      <c r="B87" s="16"/>
      <c r="C87" s="15"/>
      <c r="D87" s="24"/>
      <c r="E87" s="15"/>
      <c r="F87" s="26"/>
      <c r="G87" s="15" t="s">
        <v>160</v>
      </c>
      <c r="H87" s="17">
        <v>485786</v>
      </c>
      <c r="I87" s="72" t="s">
        <v>161</v>
      </c>
      <c r="J87" s="73"/>
      <c r="K87" s="76">
        <v>32</v>
      </c>
      <c r="L87" s="16">
        <v>60</v>
      </c>
      <c r="M87" s="7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1"/>
      <c r="EI87" s="31"/>
      <c r="EJ87" s="31"/>
      <c r="EK87" s="31"/>
      <c r="EL87" s="31"/>
      <c r="EM87" s="31"/>
      <c r="EN87" s="31"/>
      <c r="EO87" s="31"/>
      <c r="EP87" s="31"/>
      <c r="EQ87" s="31"/>
      <c r="ER87" s="31"/>
      <c r="ES87" s="31"/>
      <c r="ET87" s="31"/>
      <c r="EU87" s="31"/>
      <c r="EV87" s="31"/>
      <c r="EW87" s="31"/>
      <c r="EX87" s="31"/>
      <c r="EY87" s="31"/>
      <c r="EZ87" s="31"/>
      <c r="FA87" s="31"/>
      <c r="FB87" s="31"/>
      <c r="FC87" s="31"/>
      <c r="FD87" s="31"/>
      <c r="FE87" s="31"/>
      <c r="FF87" s="31"/>
      <c r="FG87" s="31"/>
      <c r="FH87" s="31"/>
      <c r="FI87" s="31"/>
      <c r="FJ87" s="31"/>
      <c r="FK87" s="31"/>
      <c r="FL87" s="31"/>
      <c r="FM87" s="31"/>
      <c r="FN87" s="31"/>
      <c r="FO87" s="31"/>
      <c r="FP87" s="31"/>
      <c r="FQ87" s="31"/>
      <c r="FR87" s="31"/>
      <c r="FS87" s="31"/>
      <c r="FT87" s="31"/>
      <c r="FU87" s="31"/>
      <c r="FV87" s="31"/>
      <c r="FW87" s="31"/>
      <c r="FX87" s="31"/>
      <c r="FY87" s="31"/>
      <c r="FZ87" s="31"/>
      <c r="GA87" s="31"/>
      <c r="GB87" s="31"/>
      <c r="GC87" s="31"/>
      <c r="GD87" s="31"/>
      <c r="GE87" s="31"/>
      <c r="GF87" s="31"/>
      <c r="GG87" s="31"/>
      <c r="GH87" s="31"/>
      <c r="GI87" s="31"/>
      <c r="GJ87" s="31"/>
      <c r="GK87" s="31"/>
      <c r="GL87" s="31"/>
      <c r="GM87" s="31"/>
      <c r="GN87" s="31"/>
      <c r="GO87" s="31"/>
      <c r="GP87" s="31"/>
      <c r="GQ87" s="31"/>
      <c r="GR87" s="31"/>
      <c r="GS87" s="31"/>
      <c r="GT87" s="31"/>
      <c r="GU87" s="31"/>
      <c r="GV87" s="31"/>
      <c r="GW87" s="31"/>
      <c r="GX87" s="31"/>
      <c r="GY87" s="31"/>
      <c r="GZ87" s="31"/>
      <c r="HA87" s="31"/>
      <c r="HB87" s="31"/>
      <c r="HC87" s="31"/>
      <c r="HD87" s="31"/>
      <c r="HE87" s="31"/>
      <c r="HF87" s="31"/>
      <c r="HG87" s="31"/>
      <c r="HH87" s="31"/>
      <c r="HI87" s="31"/>
      <c r="HJ87" s="31"/>
      <c r="HK87" s="31"/>
      <c r="HL87" s="31"/>
      <c r="HM87" s="31"/>
      <c r="HN87" s="31"/>
      <c r="HO87" s="31"/>
      <c r="HP87" s="31"/>
      <c r="HQ87" s="31"/>
      <c r="HR87" s="31"/>
      <c r="HS87" s="31"/>
      <c r="HT87" s="31"/>
      <c r="HU87" s="31"/>
      <c r="HV87" s="31"/>
      <c r="HW87" s="31"/>
      <c r="HX87" s="31"/>
      <c r="HY87" s="31"/>
      <c r="HZ87" s="31"/>
      <c r="IA87" s="31"/>
      <c r="IB87" s="31"/>
      <c r="IC87" s="31"/>
      <c r="ID87" s="31"/>
      <c r="IE87" s="31"/>
      <c r="IF87" s="31"/>
      <c r="IG87" s="31"/>
      <c r="IH87" s="31"/>
      <c r="II87" s="31"/>
      <c r="IJ87" s="31"/>
      <c r="IK87" s="31"/>
      <c r="IL87" s="31"/>
      <c r="IM87" s="31"/>
      <c r="IN87" s="31"/>
      <c r="IO87" s="31"/>
      <c r="IP87" s="31"/>
      <c r="IQ87" s="31"/>
      <c r="IR87" s="31"/>
      <c r="IS87" s="31"/>
      <c r="IT87" s="31"/>
    </row>
    <row r="88" s="1" customFormat="1" ht="27" customHeight="1" spans="1:254">
      <c r="A88" s="16"/>
      <c r="B88" s="16"/>
      <c r="C88" s="15"/>
      <c r="D88" s="24"/>
      <c r="E88" s="15"/>
      <c r="F88" s="26"/>
      <c r="G88" s="15" t="s">
        <v>37</v>
      </c>
      <c r="H88" s="19">
        <v>162953</v>
      </c>
      <c r="I88" s="36" t="s">
        <v>162</v>
      </c>
      <c r="J88" s="73"/>
      <c r="K88" s="76">
        <v>37</v>
      </c>
      <c r="L88" s="77">
        <v>58</v>
      </c>
      <c r="M88" s="7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  <c r="EH88" s="31"/>
      <c r="EI88" s="31"/>
      <c r="EJ88" s="31"/>
      <c r="EK88" s="31"/>
      <c r="EL88" s="31"/>
      <c r="EM88" s="31"/>
      <c r="EN88" s="31"/>
      <c r="EO88" s="31"/>
      <c r="EP88" s="31"/>
      <c r="EQ88" s="31"/>
      <c r="ER88" s="31"/>
      <c r="ES88" s="31"/>
      <c r="ET88" s="31"/>
      <c r="EU88" s="31"/>
      <c r="EV88" s="31"/>
      <c r="EW88" s="31"/>
      <c r="EX88" s="31"/>
      <c r="EY88" s="31"/>
      <c r="EZ88" s="31"/>
      <c r="FA88" s="31"/>
      <c r="FB88" s="31"/>
      <c r="FC88" s="31"/>
      <c r="FD88" s="31"/>
      <c r="FE88" s="31"/>
      <c r="FF88" s="31"/>
      <c r="FG88" s="31"/>
      <c r="FH88" s="31"/>
      <c r="FI88" s="31"/>
      <c r="FJ88" s="31"/>
      <c r="FK88" s="31"/>
      <c r="FL88" s="31"/>
      <c r="FM88" s="31"/>
      <c r="FN88" s="31"/>
      <c r="FO88" s="31"/>
      <c r="FP88" s="31"/>
      <c r="FQ88" s="31"/>
      <c r="FR88" s="31"/>
      <c r="FS88" s="31"/>
      <c r="FT88" s="31"/>
      <c r="FU88" s="31"/>
      <c r="FV88" s="31"/>
      <c r="FW88" s="31"/>
      <c r="FX88" s="31"/>
      <c r="FY88" s="31"/>
      <c r="FZ88" s="31"/>
      <c r="GA88" s="31"/>
      <c r="GB88" s="31"/>
      <c r="GC88" s="31"/>
      <c r="GD88" s="31"/>
      <c r="GE88" s="31"/>
      <c r="GF88" s="31"/>
      <c r="GG88" s="31"/>
      <c r="GH88" s="31"/>
      <c r="GI88" s="31"/>
      <c r="GJ88" s="31"/>
      <c r="GK88" s="31"/>
      <c r="GL88" s="31"/>
      <c r="GM88" s="31"/>
      <c r="GN88" s="31"/>
      <c r="GO88" s="31"/>
      <c r="GP88" s="31"/>
      <c r="GQ88" s="31"/>
      <c r="GR88" s="31"/>
      <c r="GS88" s="31"/>
      <c r="GT88" s="31"/>
      <c r="GU88" s="31"/>
      <c r="GV88" s="31"/>
      <c r="GW88" s="31"/>
      <c r="GX88" s="31"/>
      <c r="GY88" s="31"/>
      <c r="GZ88" s="31"/>
      <c r="HA88" s="31"/>
      <c r="HB88" s="31"/>
      <c r="HC88" s="31"/>
      <c r="HD88" s="31"/>
      <c r="HE88" s="31"/>
      <c r="HF88" s="31"/>
      <c r="HG88" s="31"/>
      <c r="HH88" s="31"/>
      <c r="HI88" s="31"/>
      <c r="HJ88" s="31"/>
      <c r="HK88" s="31"/>
      <c r="HL88" s="31"/>
      <c r="HM88" s="31"/>
      <c r="HN88" s="31"/>
      <c r="HO88" s="31"/>
      <c r="HP88" s="31"/>
      <c r="HQ88" s="31"/>
      <c r="HR88" s="31"/>
      <c r="HS88" s="31"/>
      <c r="HT88" s="31"/>
      <c r="HU88" s="31"/>
      <c r="HV88" s="31"/>
      <c r="HW88" s="31"/>
      <c r="HX88" s="31"/>
      <c r="HY88" s="31"/>
      <c r="HZ88" s="31"/>
      <c r="IA88" s="31"/>
      <c r="IB88" s="31"/>
      <c r="IC88" s="31"/>
      <c r="ID88" s="31"/>
      <c r="IE88" s="31"/>
      <c r="IF88" s="31"/>
      <c r="IG88" s="31"/>
      <c r="IH88" s="31"/>
      <c r="II88" s="31"/>
      <c r="IJ88" s="31"/>
      <c r="IK88" s="31"/>
      <c r="IL88" s="31"/>
      <c r="IM88" s="31"/>
      <c r="IN88" s="31"/>
      <c r="IO88" s="31"/>
      <c r="IP88" s="31"/>
      <c r="IQ88" s="31"/>
      <c r="IR88" s="31"/>
      <c r="IS88" s="31"/>
      <c r="IT88" s="31"/>
    </row>
    <row r="89" s="1" customFormat="1" ht="27" customHeight="1" spans="1:254">
      <c r="A89" s="16"/>
      <c r="B89" s="16"/>
      <c r="C89" s="15"/>
      <c r="D89" s="24"/>
      <c r="E89" s="15"/>
      <c r="F89" s="26"/>
      <c r="G89" s="15" t="s">
        <v>37</v>
      </c>
      <c r="H89" s="19">
        <v>159846.18</v>
      </c>
      <c r="I89" s="36" t="s">
        <v>142</v>
      </c>
      <c r="J89" s="18"/>
      <c r="K89" s="78">
        <v>38</v>
      </c>
      <c r="L89" s="79">
        <v>65</v>
      </c>
      <c r="M89" s="7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31"/>
      <c r="GV89" s="31"/>
      <c r="GW89" s="31"/>
      <c r="GX89" s="31"/>
      <c r="GY89" s="31"/>
      <c r="GZ89" s="31"/>
      <c r="HA89" s="31"/>
      <c r="HB89" s="31"/>
      <c r="HC89" s="31"/>
      <c r="HD89" s="31"/>
      <c r="HE89" s="31"/>
      <c r="HF89" s="31"/>
      <c r="HG89" s="31"/>
      <c r="HH89" s="31"/>
      <c r="HI89" s="31"/>
      <c r="HJ89" s="31"/>
      <c r="HK89" s="31"/>
      <c r="HL89" s="31"/>
      <c r="HM89" s="31"/>
      <c r="HN89" s="31"/>
      <c r="HO89" s="31"/>
      <c r="HP89" s="31"/>
      <c r="HQ89" s="31"/>
      <c r="HR89" s="31"/>
      <c r="HS89" s="31"/>
      <c r="HT89" s="31"/>
      <c r="HU89" s="31"/>
      <c r="HV89" s="31"/>
      <c r="HW89" s="31"/>
      <c r="HX89" s="31"/>
      <c r="HY89" s="31"/>
      <c r="HZ89" s="31"/>
      <c r="IA89" s="31"/>
      <c r="IB89" s="31"/>
      <c r="IC89" s="31"/>
      <c r="ID89" s="31"/>
      <c r="IE89" s="31"/>
      <c r="IF89" s="31"/>
      <c r="IG89" s="31"/>
      <c r="IH89" s="31"/>
      <c r="II89" s="31"/>
      <c r="IJ89" s="31"/>
      <c r="IK89" s="31"/>
      <c r="IL89" s="31"/>
      <c r="IM89" s="31"/>
      <c r="IN89" s="31"/>
      <c r="IO89" s="31"/>
      <c r="IP89" s="31"/>
      <c r="IQ89" s="31"/>
      <c r="IR89" s="31"/>
      <c r="IS89" s="31"/>
      <c r="IT89" s="31"/>
    </row>
    <row r="90" s="1" customFormat="1" spans="1:13">
      <c r="A90" s="62" t="s">
        <v>163</v>
      </c>
      <c r="B90" s="62"/>
      <c r="C90" s="63">
        <f t="shared" ref="C90:J90" si="2">SUM(C4:C89)</f>
        <v>493221471</v>
      </c>
      <c r="D90" s="63">
        <f t="shared" si="2"/>
        <v>0</v>
      </c>
      <c r="E90" s="63">
        <f t="shared" si="2"/>
        <v>0</v>
      </c>
      <c r="F90" s="63">
        <f t="shared" si="2"/>
        <v>0</v>
      </c>
      <c r="G90" s="63">
        <f t="shared" si="2"/>
        <v>0</v>
      </c>
      <c r="H90" s="63">
        <f t="shared" si="2"/>
        <v>324853820.65</v>
      </c>
      <c r="I90" s="63">
        <f t="shared" si="2"/>
        <v>0</v>
      </c>
      <c r="J90" s="63">
        <f t="shared" si="2"/>
        <v>168367650.35</v>
      </c>
      <c r="K90" s="62"/>
      <c r="L90" s="62"/>
      <c r="M90" s="3"/>
    </row>
    <row r="91" s="1" customFormat="1" spans="4:13">
      <c r="D91" s="2"/>
      <c r="I91" s="2"/>
      <c r="M91" s="3"/>
    </row>
    <row r="92" spans="8:8">
      <c r="H92" s="64"/>
    </row>
    <row r="93" spans="3:3">
      <c r="C93" s="64"/>
    </row>
    <row r="94" spans="3:3">
      <c r="C94" s="64"/>
    </row>
    <row r="95" spans="3:3">
      <c r="C95" s="64"/>
    </row>
    <row r="96" spans="3:3">
      <c r="C96" s="64"/>
    </row>
    <row r="97" spans="3:3">
      <c r="C97" s="64"/>
    </row>
    <row r="98" spans="3:3">
      <c r="C98" s="64"/>
    </row>
  </sheetData>
  <mergeCells count="2">
    <mergeCell ref="A1:L1"/>
    <mergeCell ref="I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佳音</cp:lastModifiedBy>
  <dcterms:created xsi:type="dcterms:W3CDTF">2021-12-21T05:16:00Z</dcterms:created>
  <dcterms:modified xsi:type="dcterms:W3CDTF">2023-06-05T08:42:18Z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454BDC032DB243A99DE857036DCFDA72_13</vt:lpwstr>
  </property>
  <property fmtid="{D5CDD505-2E9C-101B-9397-08002B2CF9AE}" pid="3" name="KSOProductBuildVer">
    <vt:lpwstr>2052-11.1.0.14309</vt:lpwstr>
  </property>
</Properties>
</file>