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sharedStrings.xml><?xml version="1.0" encoding="utf-8"?>
<sst xmlns="http://schemas.openxmlformats.org/spreadsheetml/2006/main" count="343" uniqueCount="206">
  <si>
    <t>2022年统筹整合财政涉农资金拨付情况统计表</t>
  </si>
  <si>
    <t>大安市财政局</t>
  </si>
  <si>
    <t>单位：元</t>
  </si>
  <si>
    <t xml:space="preserve">资金内容 </t>
  </si>
  <si>
    <t>文号</t>
  </si>
  <si>
    <t>级次</t>
  </si>
  <si>
    <t>金额</t>
  </si>
  <si>
    <t>拨付时间</t>
  </si>
  <si>
    <t>本科下达计划金额</t>
  </si>
  <si>
    <t>拨付金额</t>
  </si>
  <si>
    <t>拨付单位及项目</t>
  </si>
  <si>
    <t>余额</t>
  </si>
  <si>
    <t>财政局号</t>
  </si>
  <si>
    <t>扶贫文号</t>
  </si>
  <si>
    <t>关于预下达2022年财政衔接推进乡村振兴补助资金（整合部分）预算的通知</t>
  </si>
  <si>
    <t>吉财农指[2021]980号</t>
  </si>
  <si>
    <t>中央</t>
  </si>
  <si>
    <t>2022.6.2</t>
  </si>
  <si>
    <t>大安市两家子镇万头肉牛养殖建设项目</t>
  </si>
  <si>
    <t>2022.8.17</t>
  </si>
  <si>
    <t>关于下达新艾里乡富兴村农田打井上电工程建设计划的通知</t>
  </si>
  <si>
    <t>2022.7.15</t>
  </si>
  <si>
    <t>大安市45MW“新能源乡村振兴工程”项目</t>
  </si>
  <si>
    <t>2022.6.1</t>
  </si>
  <si>
    <t>舍力镇“千村示范”农村基础设施建设项目</t>
  </si>
  <si>
    <t>2022.5.18</t>
  </si>
  <si>
    <t>安广镇“千村示范”农村基础设施建设项目</t>
  </si>
  <si>
    <t>2022.7.6</t>
  </si>
  <si>
    <t>2022.4.30</t>
  </si>
  <si>
    <t>大安市农村公路建设项目</t>
  </si>
  <si>
    <t>2022.6.9</t>
  </si>
  <si>
    <t>2022.9.5</t>
  </si>
  <si>
    <t>2022.9.28</t>
  </si>
  <si>
    <t>2022.12.10</t>
  </si>
  <si>
    <t>关于下达2022年中央财政衔接推进乡村振兴补助资金（整合部分）预算的通知</t>
  </si>
  <si>
    <t>吉财农指[2022]189号</t>
  </si>
  <si>
    <t>2022.9.8</t>
  </si>
  <si>
    <t>丰收镇2022年农村基础设施建设项目</t>
  </si>
  <si>
    <t>关于调整2022年中央财政衔接推进乡村振兴补助资金（整合部分）预算的通知</t>
  </si>
  <si>
    <t>吉财农指[2022]235号</t>
  </si>
  <si>
    <t>2022.12.6</t>
  </si>
  <si>
    <t>省级</t>
  </si>
  <si>
    <t>关于下达2022年省级财政衔接推进乡村振兴补助资金（整合部分）预算的通知</t>
  </si>
  <si>
    <t>吉财农指[2022]97号</t>
  </si>
  <si>
    <t>关于提前下达2022年市 级财政衔接推进乡村振兴补助资金预算的通知</t>
  </si>
  <si>
    <t>白财农指[2021]114号</t>
  </si>
  <si>
    <t>市级</t>
  </si>
  <si>
    <t>关于下达衔接推进乡村振兴资金预算的通知（本级投入）</t>
  </si>
  <si>
    <t>大财预指[2022]474号</t>
  </si>
  <si>
    <t>本级</t>
  </si>
  <si>
    <t>关于提前下达2022年省级乡村振兴专项资金（省级直达资金国家脱贫县统筹整合部分）的通知</t>
  </si>
  <si>
    <t>吉财农指[2021]1007号</t>
  </si>
  <si>
    <t>2022.5.25</t>
  </si>
  <si>
    <t>大赉乡2020年农村公路建设项目配电线路改迁建设项目</t>
  </si>
  <si>
    <t>2022.5.30</t>
  </si>
  <si>
    <t>大安市2022年春季“雨露计划”补贴项目计划的通知</t>
  </si>
  <si>
    <t>2022.6.24</t>
  </si>
  <si>
    <t>关于下达项目质保金计划的通知(水利）</t>
  </si>
  <si>
    <t>2022.8.24</t>
  </si>
  <si>
    <t>月亮泡镇“千村示范”农村基础设施建设项目</t>
  </si>
  <si>
    <t>太山镇“千村示范”农村基础设施建设项目</t>
  </si>
  <si>
    <t>关于下达2022年中央农业生产发展资金（农业部分脱贫县统筹整合部分）的通知</t>
  </si>
  <si>
    <t>吉财农指[2022]0295号</t>
  </si>
  <si>
    <t>2022.9.20</t>
  </si>
  <si>
    <t>四棵树乡产业整合发展孵化园区建设项目（一、二）</t>
  </si>
  <si>
    <t>17、22</t>
  </si>
  <si>
    <t>2022.10.8</t>
  </si>
  <si>
    <t>关于下达乐胜乡农村基础设施建设项目计划的通知</t>
  </si>
  <si>
    <t>关于下达乐胜乡“千村示范”农村基础设施建设项目计划的通知</t>
  </si>
  <si>
    <t>2022.10.19</t>
  </si>
  <si>
    <t>叉干镇三八村养殖小区产业路建设项目</t>
  </si>
  <si>
    <t>关于下达新艾里乡“千村示范”农村基础设施建设项目计划的通知</t>
  </si>
  <si>
    <t>关于下达新艾里乡“千村示范”农村基础设施建设项目（二）计划的通知</t>
  </si>
  <si>
    <t>关于下达红岗子乡“千村示范”农村基础设施建设项目计划的通知</t>
  </si>
  <si>
    <t>关于下达红岗子乡“千村示范”农村基础设施建设项目（二）计划的通知</t>
  </si>
  <si>
    <t>2022.10.30</t>
  </si>
  <si>
    <t>关于下达2022年农村危房改造项目计划的通知</t>
  </si>
  <si>
    <t>2022.11.10</t>
  </si>
  <si>
    <t>关于下达两家子镇“千村示范”农村基础设施建设项目计划的通知</t>
  </si>
  <si>
    <t>关于下达安广镇农村基础设施建设项目计划的通知</t>
  </si>
  <si>
    <t>2023.1.5</t>
  </si>
  <si>
    <t>2023.2.28</t>
  </si>
  <si>
    <t>关于下达2022年中央农业生产发展资金（畜牧部分脱贫县统筹整合部分）的通知</t>
  </si>
  <si>
    <t>吉财农指[2022]0306号</t>
  </si>
  <si>
    <t>龙沼镇“千村示范”农村基础设施建设项目</t>
  </si>
  <si>
    <t>关于下达2022年中央农田建设补助资金（国家级脱贫县统筹整合部分）的通知</t>
  </si>
  <si>
    <t>吉财农指[2022]0186号</t>
  </si>
  <si>
    <t>2022.9.1</t>
  </si>
  <si>
    <t>联合乡项目质保金（第二批）</t>
  </si>
  <si>
    <t>四棵树乡项目质保金（第三批）</t>
  </si>
  <si>
    <t>2022.9.25</t>
  </si>
  <si>
    <t>太山镇“千村示范”农村基础设施建设计划</t>
  </si>
  <si>
    <t>烧锅镇乡“千村示范”农村基础设施建设项目</t>
  </si>
  <si>
    <t>新艾里乡公路质保金（第二批）</t>
  </si>
  <si>
    <t>新平安镇项目质保金（第三批）</t>
  </si>
  <si>
    <t>2022.10.25</t>
  </si>
  <si>
    <t>关于下达红岗子乡农产品冷链仓储建设项目计划的通知</t>
  </si>
  <si>
    <t>四棵树、联合 ，舍力、月亮泡质保金（项目质保金第四批）</t>
  </si>
  <si>
    <t>舍力镇质保金10和4万元（项目质保金第五批）</t>
  </si>
  <si>
    <t>2022.10.26</t>
  </si>
  <si>
    <t>月亮泡镇2019年农村基础设施质保金（项目质保金第五批）</t>
  </si>
  <si>
    <t>月亮泡镇2020年农村基础设施质保金（项目质保金第五批）</t>
  </si>
  <si>
    <t>2022.10.31</t>
  </si>
  <si>
    <t>月亮泡镇 2020年农村公路项目质保金（第五批）</t>
  </si>
  <si>
    <t>月亮泡镇2019年农村公路 项目质保金（第五批）</t>
  </si>
  <si>
    <t>关于下达乐胜乡“千村示范”农村基础设施建设项目（二）计划的通知</t>
  </si>
  <si>
    <t>关于下达大安市2022年秋季“雨露计划”补贴项目计划的通知</t>
  </si>
  <si>
    <t>关于下达项目质保金第五批计划的通知</t>
  </si>
  <si>
    <t>2022.11.7</t>
  </si>
  <si>
    <t>2022.11.29</t>
  </si>
  <si>
    <t>烧锅镇乡项目质保金四笔（第二批）</t>
  </si>
  <si>
    <t>2022.12.5</t>
  </si>
  <si>
    <t>四棵树乡产业整合发展孵化园区建设第三批项目</t>
  </si>
  <si>
    <t>2022年度车辆购置税第二批（农村公路整合部分）</t>
  </si>
  <si>
    <t>吉财建指[2022]0315号</t>
  </si>
  <si>
    <t>丰收镇“千村示范”农村基础设施建设项目（二）</t>
  </si>
  <si>
    <t>叉干镇“千村示范”农村基础设施建设项目</t>
  </si>
  <si>
    <t>叉干镇“千村示范”农村基础设施建设项目（二）</t>
  </si>
  <si>
    <t>2022.12.28</t>
  </si>
  <si>
    <t>关于下达项目质保金第六批（叉干镇 ）</t>
  </si>
  <si>
    <t>关于下达项目质保金第六批（新艾里）</t>
  </si>
  <si>
    <t>海坨乡“千村示范”农村基础设施建设项目</t>
  </si>
  <si>
    <t>海坨乡“千村示范”农村基础设施建设项目（二）</t>
  </si>
  <si>
    <t>2023.3.10</t>
  </si>
  <si>
    <t>关于下达四棵树乡“千村示范”农村基础设施建设项目计划的通知</t>
  </si>
  <si>
    <t>关于下达四棵树乡“千村示范”农村基础设施建设项目（二）计划的通知</t>
  </si>
  <si>
    <t>2022年度车辆购置税第三批（农村公路整合部分）</t>
  </si>
  <si>
    <t>吉财建指[2022]0490号</t>
  </si>
  <si>
    <t>大安市2022年庭院经济建设项目</t>
  </si>
  <si>
    <t>提前下达2022年农村危房改造补助资金</t>
  </si>
  <si>
    <t>吉财社指〔2021〕1090号</t>
  </si>
  <si>
    <t>关于下达2022年农村危房改造补助资金的通知</t>
  </si>
  <si>
    <t>吉财社指[2022]0376号</t>
  </si>
  <si>
    <t>提前下达2022年产粮大县奖励</t>
  </si>
  <si>
    <t>吉财粮指〔2021〕1042号</t>
  </si>
  <si>
    <t>关于提前下达2022年生猪调出大县奖励资金（省级统筹部分）的通知</t>
  </si>
  <si>
    <t>吉财粮指[2021]0877号</t>
  </si>
  <si>
    <t>关于提前下达2022年中央农业资源与生态保护补助资金（国家级脱贫县统筹整合部分）的通知</t>
  </si>
  <si>
    <t>吉财农指[2021]1079号</t>
  </si>
  <si>
    <t>关于提前下达2022年中央农业资源及生态保护补助资金（统筹整合部分）的通知</t>
  </si>
  <si>
    <t>吉财农指[2021]1073号</t>
  </si>
  <si>
    <t>关于下达2022年中央农业资源及生态保护补助资金（农业部分脱贫县统筹整合部分）的通知</t>
  </si>
  <si>
    <t>吉财农指[2022]0297号</t>
  </si>
  <si>
    <t>关于下达2022年藏粮于地藏粮于技专项中央基建投资员孙（国家级脱贫县统筹整合部分）的通知</t>
  </si>
  <si>
    <t>吉财农指[2022]0169号</t>
  </si>
  <si>
    <t>2022.9.30</t>
  </si>
  <si>
    <t>安市月亮泡渔业生态产业建设项目</t>
  </si>
  <si>
    <t>关于下达大安市月亮泡镇渔业生态产业建设项目第一、二批计划的通知</t>
  </si>
  <si>
    <t>13、51</t>
  </si>
  <si>
    <t>关于下达大安市2022年农村公路建设第三批计划的通知</t>
  </si>
  <si>
    <t>关于下达两家子镇同富村农村公路建设项目计划的通知</t>
  </si>
  <si>
    <t>关于下达月亮泡镇农产品冷链仓储建设项目计划的通知</t>
  </si>
  <si>
    <t>关于下达大安市月亮泡镇 志发村“千村示范”农村基础设施建设项目计划的通知</t>
  </si>
  <si>
    <t>关于下达大安市农村饮水安全巩固提升工程（大岗子镇 水厂项目）建设计划的通知</t>
  </si>
  <si>
    <t>关于下达大安市2022年农村饮水安全巩固提升工程建设计划的通知</t>
  </si>
  <si>
    <t xml:space="preserve">关于下达大安市烧锅镇乡富田村机井配套工程建设计划的通知 </t>
  </si>
  <si>
    <t>关于下达两家子镇同乐村基础设施建设项目计划的通知</t>
  </si>
  <si>
    <t>关于下达大安市两家子镇同权村大挠子产业项目计划的通知</t>
  </si>
  <si>
    <t>关于下达安广镇乡农产品冷链仓储建设项目计划的通知</t>
  </si>
  <si>
    <t>2022.11.16</t>
  </si>
  <si>
    <t>关于下达舍力镇民权村、庆新村排水工程建设计划的通知</t>
  </si>
  <si>
    <t>关于下达丰收镇“千村示范”农村基础设施建设项目计划的通知</t>
  </si>
  <si>
    <t>2022.11.18</t>
  </si>
  <si>
    <t>关于下达四棵树乡四棵树村狐貉养殖园区基础设施项目计划的通知</t>
  </si>
  <si>
    <t>11、57</t>
  </si>
  <si>
    <t>关于下达红岗子乡马营子村棚膜示范园区建设项目计划的通知</t>
  </si>
  <si>
    <t>2023.1.10</t>
  </si>
  <si>
    <t>2022.11.22</t>
  </si>
  <si>
    <t xml:space="preserve">关于下达红岗子乡一心村农田改造提升项目计划的通知 </t>
  </si>
  <si>
    <t>关于下达2022年中央基建投资（农业绿色发展专项-畜牧粪污资源化利用整县推进项目整合部分）预算的通知</t>
  </si>
  <si>
    <t>吉财建指[2022]0389号</t>
  </si>
  <si>
    <t>2022.11.24</t>
  </si>
  <si>
    <t>大安市两家子镇同德村、同顺村“千村示范”农村基础设施建设项目</t>
  </si>
  <si>
    <t>关于提前下达2022年度地方水库移民扶持基金的通知</t>
  </si>
  <si>
    <t>吉财农指[2021]974号</t>
  </si>
  <si>
    <t>关于下达2022年第五批成品油转移支付资金（农财公路建设部分）的通知</t>
  </si>
  <si>
    <t>吉财建指[2022]0274号</t>
  </si>
  <si>
    <t>关于提前下达2020年吉林省少数民族发展补助资金（涉农统筹整合部分）指标的通知</t>
  </si>
  <si>
    <t>吉财党政治[2021]0829号</t>
  </si>
  <si>
    <t>关于提前下达2022年乡村振兴专项资金（农村厕所改造统筹整合部分）的通知</t>
  </si>
  <si>
    <t>吉财村指 [2021]1164号</t>
  </si>
  <si>
    <t>关于提前下达2022年省级乡村振兴专项资金（试点县统筹整合部分）的通知</t>
  </si>
  <si>
    <t>吉财农指[2021]1006号</t>
  </si>
  <si>
    <t>大安市月亮泡渔业生态产业建设项目第二批</t>
  </si>
  <si>
    <t>关于下达2022年省级乡村振兴专项资金（试点县统筹整合部分)的通知</t>
  </si>
  <si>
    <t>吉财农指[2022]0160号</t>
  </si>
  <si>
    <t>2022.11.25</t>
  </si>
  <si>
    <t>关于下达大安市两家子镇万头肉牛养殖建设项目第一二批计划的通知</t>
  </si>
  <si>
    <t>6、18</t>
  </si>
  <si>
    <t>关于预下达2022年省级乡村振兴专项资金（试点县统筹整合部分）的通知</t>
  </si>
  <si>
    <t>吉财农指[2022]0365号</t>
  </si>
  <si>
    <t>关于下达2021年度地方水库移民扶持基金的通知</t>
  </si>
  <si>
    <t>吉财农指[2021]726号</t>
  </si>
  <si>
    <t>2021年第一批中央农村环境整治资金（涉农整合）</t>
  </si>
  <si>
    <t>吉财资环指〔2021〕0560号</t>
  </si>
  <si>
    <t>关于下达2021年成品油转移支付资金</t>
  </si>
  <si>
    <t>吉财建指[2021]0871号</t>
  </si>
  <si>
    <t>关于下达2021年省级旅游发展专项资金（统筹整合部分）的通知</t>
  </si>
  <si>
    <t>吉财教指[2021]0746号</t>
  </si>
  <si>
    <t>中央林业改革发展资金（中央）</t>
  </si>
  <si>
    <t>吉财资环指[2021]690号</t>
  </si>
  <si>
    <t>太山镇长春村渔猎小镇建设项目</t>
  </si>
  <si>
    <t>关于下达2021年度车购税第一批（农村公路整合部分）的通知</t>
  </si>
  <si>
    <t>吉财建指[2021]0869号</t>
  </si>
  <si>
    <t>2020年指标结余资金</t>
  </si>
  <si>
    <t>合计</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</si>
</sst>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Red]\(0.00\)"/>
    <numFmt numFmtId="179" formatCode="#,##0.00_ "/>
    <numFmt numFmtId="180" formatCode="0_ "/>
  </numFmts>
  <fonts count="28">
    <font>
      <sz val="11"/>
      <color theme="1"/>
      <name val="宋体"/>
      <charset val="134"/>
      <scheme val="minor"/>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10"/>
      <color rgb="FF000000"/>
      <name val="宋体"/>
      <charset val="134"/>
      <scheme val="minor"/>
    </font>
    <font>
      <b/>
      <sz val="10"/>
      <color rgb="FF000000"/>
      <name val="宋体"/>
      <charset val="134"/>
      <scheme val="minor"/>
    </font>
    <font>
      <sz val="10"/>
      <color theme="1"/>
      <name val="文星简小标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5"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11" borderId="0" applyNumberFormat="0" applyBorder="0" applyAlignment="0" applyProtection="0">
      <alignment vertical="center"/>
    </xf>
    <xf numFmtId="0" fontId="14" fillId="0" borderId="7" applyNumberFormat="0" applyFill="0" applyAlignment="0" applyProtection="0">
      <alignment vertical="center"/>
    </xf>
    <xf numFmtId="0" fontId="11" fillId="12" borderId="0" applyNumberFormat="0" applyBorder="0" applyAlignment="0" applyProtection="0">
      <alignment vertical="center"/>
    </xf>
    <xf numFmtId="0" fontId="20" fillId="13" borderId="8" applyNumberFormat="0" applyAlignment="0" applyProtection="0">
      <alignment vertical="center"/>
    </xf>
    <xf numFmtId="0" fontId="21" fillId="13" borderId="4" applyNumberFormat="0" applyAlignment="0" applyProtection="0">
      <alignment vertical="center"/>
    </xf>
    <xf numFmtId="0" fontId="22" fillId="14" borderId="9"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xf numFmtId="0" fontId="27" fillId="0" borderId="0"/>
  </cellStyleXfs>
  <cellXfs count="51">
    <xf numFmtId="0" fontId="0" fillId="0" borderId="0" xfId="0">
      <alignment vertical="center"/>
    </xf>
    <xf numFmtId="0" fontId="0" fillId="0" borderId="0" xfId="0" applyFill="1" applyAlignment="1">
      <alignment vertical="center"/>
    </xf>
    <xf numFmtId="0" fontId="0" fillId="2" borderId="0" xfId="0" applyFont="1" applyFill="1" applyAlignment="1">
      <alignment vertical="center"/>
    </xf>
    <xf numFmtId="0" fontId="0" fillId="2" borderId="0" xfId="0" applyNumberFormat="1" applyFont="1" applyFill="1" applyAlignment="1">
      <alignment horizontal="center" vertical="center" wrapText="1"/>
    </xf>
    <xf numFmtId="0" fontId="0" fillId="2" borderId="0" xfId="0" applyFont="1" applyFill="1" applyAlignment="1">
      <alignment horizontal="center" vertical="center"/>
    </xf>
    <xf numFmtId="0" fontId="0" fillId="2" borderId="0" xfId="0" applyFont="1" applyFill="1" applyAlignment="1">
      <alignment vertical="center" wrapText="1"/>
    </xf>
    <xf numFmtId="176" fontId="1" fillId="2" borderId="0" xfId="0" applyNumberFormat="1" applyFont="1" applyFill="1" applyAlignment="1">
      <alignment horizontal="center" vertical="center"/>
    </xf>
    <xf numFmtId="0" fontId="1" fillId="2" borderId="0" xfId="0" applyNumberFormat="1" applyFont="1" applyFill="1" applyAlignment="1">
      <alignment horizontal="center" vertical="center" wrapText="1"/>
    </xf>
    <xf numFmtId="176" fontId="1" fillId="2" borderId="0" xfId="0" applyNumberFormat="1" applyFont="1" applyFill="1" applyAlignment="1">
      <alignment vertical="center"/>
    </xf>
    <xf numFmtId="176" fontId="1" fillId="2" borderId="0" xfId="0" applyNumberFormat="1" applyFont="1" applyFill="1" applyAlignment="1">
      <alignment horizontal="center" vertical="center" wrapText="1"/>
    </xf>
    <xf numFmtId="0" fontId="2" fillId="2" borderId="0" xfId="0" applyFont="1" applyFill="1" applyAlignment="1">
      <alignment horizontal="center" vertical="center"/>
    </xf>
    <xf numFmtId="176" fontId="0" fillId="2" borderId="0" xfId="0" applyNumberFormat="1" applyFont="1" applyFill="1" applyAlignment="1">
      <alignment horizontal="center" vertical="center"/>
    </xf>
    <xf numFmtId="178" fontId="0"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179" fontId="3" fillId="2" borderId="2" xfId="0" applyNumberFormat="1" applyFont="1" applyFill="1" applyBorder="1" applyAlignment="1">
      <alignment horizontal="center" vertical="center"/>
    </xf>
    <xf numFmtId="176" fontId="3" fillId="2" borderId="2" xfId="0" applyNumberFormat="1" applyFont="1" applyFill="1" applyBorder="1" applyAlignment="1">
      <alignment vertical="center"/>
    </xf>
    <xf numFmtId="179"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8" fontId="3" fillId="2" borderId="2"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3" xfId="0" applyFont="1" applyFill="1" applyBorder="1" applyAlignment="1">
      <alignment vertical="center"/>
    </xf>
    <xf numFmtId="176" fontId="2" fillId="2" borderId="3" xfId="0" applyNumberFormat="1" applyFont="1" applyFill="1" applyBorder="1" applyAlignment="1">
      <alignment vertical="center"/>
    </xf>
    <xf numFmtId="176" fontId="2" fillId="2" borderId="3" xfId="0" applyNumberFormat="1" applyFont="1" applyFill="1" applyBorder="1" applyAlignment="1">
      <alignment horizontal="center" vertical="center"/>
    </xf>
    <xf numFmtId="179" fontId="4" fillId="2" borderId="3" xfId="0" applyNumberFormat="1" applyFont="1" applyFill="1" applyBorder="1" applyAlignment="1">
      <alignment horizontal="center" vertical="center"/>
    </xf>
    <xf numFmtId="0" fontId="4" fillId="2" borderId="3" xfId="0" applyFont="1" applyFill="1" applyBorder="1" applyAlignment="1">
      <alignment horizontal="left" vertical="center" wrapText="1"/>
    </xf>
    <xf numFmtId="179" fontId="4" fillId="2" borderId="3" xfId="0" applyNumberFormat="1" applyFont="1" applyFill="1" applyBorder="1" applyAlignment="1">
      <alignment horizontal="center" vertical="center" wrapText="1"/>
    </xf>
    <xf numFmtId="41" fontId="2" fillId="2" borderId="3" xfId="49" applyNumberFormat="1" applyFont="1" applyFill="1" applyBorder="1" applyAlignment="1">
      <alignment horizontal="center" vertical="center" wrapText="1"/>
    </xf>
    <xf numFmtId="0" fontId="2" fillId="2" borderId="3" xfId="49" applyNumberFormat="1" applyFont="1" applyFill="1" applyBorder="1" applyAlignment="1">
      <alignment horizontal="center" vertical="center" wrapText="1"/>
    </xf>
    <xf numFmtId="0" fontId="3" fillId="2" borderId="3" xfId="0" applyFont="1" applyFill="1" applyBorder="1" applyAlignment="1">
      <alignment vertical="center"/>
    </xf>
    <xf numFmtId="0" fontId="3" fillId="2" borderId="3" xfId="0" applyNumberFormat="1" applyFont="1" applyFill="1" applyBorder="1" applyAlignment="1">
      <alignment horizontal="center" vertical="center" wrapText="1"/>
    </xf>
    <xf numFmtId="179" fontId="2" fillId="2" borderId="3" xfId="0" applyNumberFormat="1" applyFont="1" applyFill="1" applyBorder="1" applyAlignment="1">
      <alignment vertical="center"/>
    </xf>
    <xf numFmtId="179" fontId="2" fillId="2" borderId="3" xfId="0" applyNumberFormat="1" applyFont="1" applyFill="1" applyBorder="1" applyAlignment="1">
      <alignment horizontal="center" vertical="center"/>
    </xf>
    <xf numFmtId="0" fontId="5" fillId="3" borderId="0" xfId="0" applyFont="1" applyFill="1" applyAlignment="1">
      <alignment vertical="center"/>
    </xf>
    <xf numFmtId="0" fontId="6" fillId="3" borderId="0" xfId="0" applyFont="1" applyFill="1" applyAlignment="1">
      <alignment vertical="center"/>
    </xf>
    <xf numFmtId="177" fontId="2" fillId="2" borderId="3" xfId="0" applyNumberFormat="1" applyFont="1" applyFill="1" applyBorder="1" applyAlignment="1">
      <alignment horizontal="center" vertical="center"/>
    </xf>
    <xf numFmtId="177" fontId="3" fillId="2" borderId="3" xfId="0" applyNumberFormat="1" applyFont="1" applyFill="1" applyBorder="1" applyAlignment="1">
      <alignment horizontal="left" vertical="center"/>
    </xf>
    <xf numFmtId="180" fontId="2" fillId="2" borderId="3" xfId="0" applyNumberFormat="1" applyFont="1" applyFill="1" applyBorder="1" applyAlignment="1">
      <alignment horizontal="center" vertical="center"/>
    </xf>
    <xf numFmtId="180" fontId="3" fillId="2" borderId="3" xfId="0" applyNumberFormat="1" applyFont="1" applyFill="1" applyBorder="1" applyAlignment="1">
      <alignment horizontal="left" vertical="center"/>
    </xf>
    <xf numFmtId="0" fontId="2" fillId="2" borderId="3" xfId="49" applyFont="1" applyFill="1" applyBorder="1" applyAlignment="1">
      <alignment horizontal="center" vertical="center" wrapText="1"/>
    </xf>
    <xf numFmtId="43" fontId="2" fillId="2" borderId="3" xfId="49" applyNumberFormat="1" applyFont="1" applyFill="1" applyBorder="1" applyAlignment="1">
      <alignment vertical="center"/>
    </xf>
    <xf numFmtId="0" fontId="2" fillId="2" borderId="3" xfId="0" applyFont="1" applyFill="1" applyBorder="1" applyAlignment="1">
      <alignment vertical="center" wrapText="1"/>
    </xf>
    <xf numFmtId="0" fontId="2" fillId="2" borderId="3" xfId="49" applyFont="1" applyFill="1" applyBorder="1" applyAlignment="1">
      <alignment horizontal="left" vertical="center" wrapText="1"/>
    </xf>
    <xf numFmtId="43" fontId="2" fillId="2" borderId="3" xfId="49" applyNumberFormat="1" applyFont="1" applyFill="1" applyBorder="1" applyAlignment="1">
      <alignment vertical="center" wrapText="1"/>
    </xf>
    <xf numFmtId="0" fontId="7" fillId="2" borderId="3" xfId="49" applyFont="1" applyFill="1" applyBorder="1" applyAlignment="1">
      <alignment horizontal="left" vertical="center" wrapText="1"/>
    </xf>
    <xf numFmtId="0" fontId="7" fillId="2" borderId="3" xfId="49" applyFont="1" applyFill="1" applyBorder="1" applyAlignment="1">
      <alignment horizontal="center" vertical="center" wrapText="1"/>
    </xf>
    <xf numFmtId="0" fontId="0" fillId="2" borderId="3" xfId="0" applyFont="1" applyFill="1" applyBorder="1" applyAlignment="1">
      <alignment vertical="center"/>
    </xf>
    <xf numFmtId="0" fontId="0" fillId="2" borderId="3" xfId="0" applyNumberFormat="1" applyFont="1" applyFill="1" applyBorder="1" applyAlignment="1">
      <alignment horizontal="center" vertical="center" wrapText="1"/>
    </xf>
    <xf numFmtId="179" fontId="0" fillId="2" borderId="3" xfId="0" applyNumberFormat="1" applyFont="1" applyFill="1" applyBorder="1" applyAlignment="1">
      <alignment vertical="center"/>
    </xf>
    <xf numFmtId="179" fontId="0" fillId="2" borderId="0" xfId="0" applyNumberFormat="1"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142"/>
  <sheetViews>
    <sheetView tabSelected="1" topLeftCell="A3" workbookViewId="0">
      <selection activeCell="E3" sqref="E3"/>
    </sheetView>
  </sheetViews>
  <sheetFormatPr defaultColWidth="9" defaultRowHeight="13.5"/>
  <cols>
    <col min="1" max="1" width="23.625" style="2" customWidth="1"/>
    <col min="2" max="2" width="13.125" style="3" customWidth="1"/>
    <col min="3" max="3" width="5" style="2" customWidth="1"/>
    <col min="4" max="4" width="15.375" style="2" customWidth="1"/>
    <col min="5" max="5" width="11.25" style="2" customWidth="1"/>
    <col min="6" max="6" width="16.125" style="2" customWidth="1"/>
    <col min="7" max="7" width="17.375" style="4" customWidth="1"/>
    <col min="8" max="8" width="20.5" style="5" customWidth="1"/>
    <col min="9" max="9" width="15.875" style="2" customWidth="1"/>
    <col min="10" max="10" width="4.375" style="2" customWidth="1"/>
    <col min="11" max="11" width="7.625" style="2" customWidth="1"/>
    <col min="12" max="13" width="10.375" style="1"/>
    <col min="14" max="16" width="9.375" style="1"/>
    <col min="17" max="16384" width="9" style="1"/>
  </cols>
  <sheetData>
    <row r="1" s="1" customFormat="1" ht="22.5" spans="1:250">
      <c r="A1" s="6" t="s">
        <v>0</v>
      </c>
      <c r="B1" s="7"/>
      <c r="C1" s="6"/>
      <c r="D1" s="8"/>
      <c r="E1" s="6"/>
      <c r="F1" s="6"/>
      <c r="G1" s="6"/>
      <c r="H1" s="9"/>
      <c r="I1" s="6"/>
      <c r="J1" s="6"/>
      <c r="K1" s="6"/>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row>
    <row r="2" s="1" customFormat="1" ht="21" customHeight="1" spans="1:250">
      <c r="A2" s="2" t="s">
        <v>1</v>
      </c>
      <c r="B2" s="3"/>
      <c r="C2" s="2"/>
      <c r="D2" s="2"/>
      <c r="E2" s="10"/>
      <c r="F2" s="10"/>
      <c r="G2" s="11" t="s">
        <v>2</v>
      </c>
      <c r="H2" s="12"/>
      <c r="I2" s="12"/>
      <c r="J2" s="12"/>
      <c r="K2" s="12"/>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row>
    <row r="3" s="1" customFormat="1" ht="29" customHeight="1" spans="1:250">
      <c r="A3" s="13" t="s">
        <v>3</v>
      </c>
      <c r="B3" s="14" t="s">
        <v>4</v>
      </c>
      <c r="C3" s="15" t="s">
        <v>5</v>
      </c>
      <c r="D3" s="16" t="s">
        <v>6</v>
      </c>
      <c r="E3" s="17" t="s">
        <v>7</v>
      </c>
      <c r="F3" s="17" t="s">
        <v>8</v>
      </c>
      <c r="G3" s="18" t="s">
        <v>9</v>
      </c>
      <c r="H3" s="19" t="s">
        <v>10</v>
      </c>
      <c r="I3" s="18" t="s">
        <v>11</v>
      </c>
      <c r="J3" s="13" t="s">
        <v>12</v>
      </c>
      <c r="K3" s="13" t="s">
        <v>13</v>
      </c>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row>
    <row r="4" s="1" customFormat="1" ht="51" customHeight="1" spans="1:250">
      <c r="A4" s="20" t="s">
        <v>14</v>
      </c>
      <c r="B4" s="21" t="s">
        <v>15</v>
      </c>
      <c r="C4" s="22" t="s">
        <v>16</v>
      </c>
      <c r="D4" s="23">
        <v>90680000</v>
      </c>
      <c r="E4" s="24" t="s">
        <v>17</v>
      </c>
      <c r="F4" s="25">
        <v>15300000</v>
      </c>
      <c r="G4" s="25">
        <v>15300000</v>
      </c>
      <c r="H4" s="26" t="s">
        <v>18</v>
      </c>
      <c r="I4" s="24">
        <f>D4-G4-G5-G6-G7-G8-G9-G10-G11-G12-G13-G14</f>
        <v>0</v>
      </c>
      <c r="J4" s="36">
        <v>9</v>
      </c>
      <c r="K4" s="37">
        <v>6</v>
      </c>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row>
    <row r="5" s="1" customFormat="1" ht="51" customHeight="1" spans="1:250">
      <c r="A5" s="20"/>
      <c r="B5" s="21"/>
      <c r="C5" s="22"/>
      <c r="D5" s="23"/>
      <c r="E5" s="24" t="s">
        <v>19</v>
      </c>
      <c r="F5" s="27">
        <v>1815400</v>
      </c>
      <c r="G5" s="27">
        <v>1815400</v>
      </c>
      <c r="H5" s="26" t="s">
        <v>20</v>
      </c>
      <c r="I5" s="24"/>
      <c r="J5" s="36">
        <v>25</v>
      </c>
      <c r="K5" s="37">
        <v>10</v>
      </c>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row>
    <row r="6" s="1" customFormat="1" ht="51" customHeight="1" spans="1:250">
      <c r="A6" s="20"/>
      <c r="B6" s="21"/>
      <c r="C6" s="22"/>
      <c r="D6" s="23"/>
      <c r="E6" s="24" t="s">
        <v>21</v>
      </c>
      <c r="F6" s="25">
        <v>20000000</v>
      </c>
      <c r="G6" s="25">
        <v>20000000</v>
      </c>
      <c r="H6" s="26" t="s">
        <v>22</v>
      </c>
      <c r="I6" s="24"/>
      <c r="J6" s="36">
        <v>19</v>
      </c>
      <c r="K6" s="37">
        <v>8</v>
      </c>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row>
    <row r="7" s="1" customFormat="1" ht="51" customHeight="1" spans="1:250">
      <c r="A7" s="20"/>
      <c r="B7" s="21"/>
      <c r="C7" s="22"/>
      <c r="D7" s="23"/>
      <c r="E7" s="24" t="s">
        <v>23</v>
      </c>
      <c r="F7" s="25">
        <v>3064100</v>
      </c>
      <c r="G7" s="25">
        <v>3064100</v>
      </c>
      <c r="H7" s="26" t="s">
        <v>24</v>
      </c>
      <c r="I7" s="24"/>
      <c r="J7" s="36">
        <v>7</v>
      </c>
      <c r="K7" s="37">
        <v>3</v>
      </c>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row>
    <row r="8" s="1" customFormat="1" ht="51" customHeight="1" spans="1:250">
      <c r="A8" s="20"/>
      <c r="B8" s="21"/>
      <c r="C8" s="22"/>
      <c r="D8" s="23"/>
      <c r="E8" s="24" t="s">
        <v>25</v>
      </c>
      <c r="F8" s="27">
        <v>693796</v>
      </c>
      <c r="G8" s="27">
        <v>693796</v>
      </c>
      <c r="H8" s="26" t="s">
        <v>26</v>
      </c>
      <c r="I8" s="24"/>
      <c r="J8" s="36">
        <v>2</v>
      </c>
      <c r="K8" s="37">
        <v>2</v>
      </c>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row>
    <row r="9" s="1" customFormat="1" ht="51" customHeight="1" spans="1:250">
      <c r="A9" s="20"/>
      <c r="B9" s="21"/>
      <c r="C9" s="22"/>
      <c r="D9" s="23"/>
      <c r="E9" s="24" t="s">
        <v>27</v>
      </c>
      <c r="F9" s="27">
        <v>1256204</v>
      </c>
      <c r="G9" s="27">
        <v>1256204</v>
      </c>
      <c r="H9" s="26" t="s">
        <v>26</v>
      </c>
      <c r="I9" s="24"/>
      <c r="J9" s="36">
        <v>21</v>
      </c>
      <c r="K9" s="37">
        <v>2</v>
      </c>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row>
    <row r="10" s="1" customFormat="1" ht="51" customHeight="1" spans="1:250">
      <c r="A10" s="20"/>
      <c r="B10" s="21"/>
      <c r="C10" s="22"/>
      <c r="D10" s="23"/>
      <c r="E10" s="24" t="s">
        <v>28</v>
      </c>
      <c r="F10" s="27">
        <v>31330000</v>
      </c>
      <c r="G10" s="27">
        <v>31330000</v>
      </c>
      <c r="H10" s="26" t="s">
        <v>29</v>
      </c>
      <c r="I10" s="24"/>
      <c r="J10" s="36">
        <v>1</v>
      </c>
      <c r="K10" s="37">
        <v>1</v>
      </c>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row>
    <row r="11" s="1" customFormat="1" ht="51" customHeight="1" spans="1:250">
      <c r="A11" s="20"/>
      <c r="B11" s="21"/>
      <c r="C11" s="22"/>
      <c r="D11" s="23"/>
      <c r="E11" s="24" t="s">
        <v>30</v>
      </c>
      <c r="F11" s="27">
        <f>24000000-F4</f>
        <v>8700000</v>
      </c>
      <c r="G11" s="27">
        <f>24000000-G4</f>
        <v>8700000</v>
      </c>
      <c r="H11" s="26" t="s">
        <v>18</v>
      </c>
      <c r="I11" s="24"/>
      <c r="J11" s="36">
        <v>13</v>
      </c>
      <c r="K11" s="37">
        <v>6</v>
      </c>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row>
    <row r="12" s="1" customFormat="1" ht="51" customHeight="1" spans="1:250">
      <c r="A12" s="20"/>
      <c r="B12" s="21"/>
      <c r="C12" s="22"/>
      <c r="D12" s="23"/>
      <c r="E12" s="24" t="s">
        <v>31</v>
      </c>
      <c r="F12" s="27">
        <v>5900000</v>
      </c>
      <c r="G12" s="27">
        <v>5900000</v>
      </c>
      <c r="H12" s="26" t="s">
        <v>18</v>
      </c>
      <c r="I12" s="24"/>
      <c r="J12" s="36">
        <v>31</v>
      </c>
      <c r="K12" s="37">
        <v>18</v>
      </c>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row>
    <row r="13" s="1" customFormat="1" ht="51" customHeight="1" spans="1:250">
      <c r="A13" s="20"/>
      <c r="B13" s="21"/>
      <c r="C13" s="22"/>
      <c r="D13" s="23"/>
      <c r="E13" s="24" t="s">
        <v>32</v>
      </c>
      <c r="F13" s="27">
        <v>2124600</v>
      </c>
      <c r="G13" s="27">
        <v>2124600</v>
      </c>
      <c r="H13" s="26" t="s">
        <v>29</v>
      </c>
      <c r="I13" s="24"/>
      <c r="J13" s="36">
        <v>40</v>
      </c>
      <c r="K13" s="37">
        <v>16</v>
      </c>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row>
    <row r="14" s="1" customFormat="1" ht="51" customHeight="1" spans="1:250">
      <c r="A14" s="20"/>
      <c r="B14" s="21"/>
      <c r="C14" s="22"/>
      <c r="D14" s="23"/>
      <c r="E14" s="24" t="s">
        <v>33</v>
      </c>
      <c r="F14" s="25">
        <v>495900</v>
      </c>
      <c r="G14" s="25">
        <v>495900</v>
      </c>
      <c r="H14" s="26" t="s">
        <v>24</v>
      </c>
      <c r="I14" s="24"/>
      <c r="J14" s="36">
        <v>91</v>
      </c>
      <c r="K14" s="37">
        <v>3</v>
      </c>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row>
    <row r="15" s="1" customFormat="1" ht="51" customHeight="1" spans="1:250">
      <c r="A15" s="20" t="s">
        <v>34</v>
      </c>
      <c r="B15" s="20" t="s">
        <v>35</v>
      </c>
      <c r="C15" s="22" t="s">
        <v>16</v>
      </c>
      <c r="D15" s="24">
        <v>11030000</v>
      </c>
      <c r="E15" s="24" t="s">
        <v>36</v>
      </c>
      <c r="F15" s="27">
        <v>1911000</v>
      </c>
      <c r="G15" s="27">
        <v>1911000</v>
      </c>
      <c r="H15" s="26" t="s">
        <v>37</v>
      </c>
      <c r="I15" s="24">
        <f>D15-G15-G16-G17-G18</f>
        <v>0</v>
      </c>
      <c r="J15" s="36">
        <v>32</v>
      </c>
      <c r="K15" s="37">
        <v>21</v>
      </c>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row>
    <row r="16" s="1" customFormat="1" ht="51" customHeight="1" spans="1:250">
      <c r="A16" s="20"/>
      <c r="B16" s="20"/>
      <c r="C16" s="22"/>
      <c r="D16" s="24"/>
      <c r="E16" s="24"/>
      <c r="F16" s="27">
        <v>1379000</v>
      </c>
      <c r="G16" s="27">
        <v>1379000</v>
      </c>
      <c r="H16" s="26" t="s">
        <v>37</v>
      </c>
      <c r="I16" s="24"/>
      <c r="J16" s="36">
        <v>33</v>
      </c>
      <c r="K16" s="37">
        <v>21</v>
      </c>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row>
    <row r="17" s="1" customFormat="1" ht="51" customHeight="1" spans="1:250">
      <c r="A17" s="20"/>
      <c r="B17" s="20"/>
      <c r="C17" s="22"/>
      <c r="D17" s="24"/>
      <c r="E17" s="24"/>
      <c r="F17" s="27">
        <v>7500000</v>
      </c>
      <c r="G17" s="27">
        <v>7500000</v>
      </c>
      <c r="H17" s="26" t="s">
        <v>18</v>
      </c>
      <c r="I17" s="24"/>
      <c r="J17" s="36">
        <v>31</v>
      </c>
      <c r="K17" s="37">
        <v>18</v>
      </c>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row>
    <row r="18" s="1" customFormat="1" ht="51" customHeight="1" spans="1:250">
      <c r="A18" s="20"/>
      <c r="B18" s="20"/>
      <c r="C18" s="22"/>
      <c r="D18" s="24"/>
      <c r="E18" s="24" t="s">
        <v>33</v>
      </c>
      <c r="F18" s="25">
        <v>240000</v>
      </c>
      <c r="G18" s="25">
        <v>240000</v>
      </c>
      <c r="H18" s="26" t="s">
        <v>24</v>
      </c>
      <c r="I18" s="24"/>
      <c r="J18" s="36">
        <v>91</v>
      </c>
      <c r="K18" s="37">
        <v>3</v>
      </c>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row>
    <row r="19" s="1" customFormat="1" ht="51" customHeight="1" spans="1:250">
      <c r="A19" s="20" t="s">
        <v>38</v>
      </c>
      <c r="B19" s="20" t="s">
        <v>39</v>
      </c>
      <c r="C19" s="22" t="s">
        <v>16</v>
      </c>
      <c r="D19" s="24">
        <v>2000000</v>
      </c>
      <c r="E19" s="24" t="s">
        <v>36</v>
      </c>
      <c r="F19" s="27">
        <v>899400</v>
      </c>
      <c r="G19" s="27">
        <v>899400</v>
      </c>
      <c r="H19" s="26" t="s">
        <v>37</v>
      </c>
      <c r="I19" s="24">
        <f>D19-G19-G20</f>
        <v>0</v>
      </c>
      <c r="J19" s="36">
        <v>33</v>
      </c>
      <c r="K19" s="37">
        <v>21</v>
      </c>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row>
    <row r="20" s="1" customFormat="1" ht="51" customHeight="1" spans="1:250">
      <c r="A20" s="20"/>
      <c r="B20" s="20"/>
      <c r="C20" s="22"/>
      <c r="D20" s="24"/>
      <c r="E20" s="24" t="s">
        <v>40</v>
      </c>
      <c r="F20" s="27">
        <v>1100600</v>
      </c>
      <c r="G20" s="27">
        <v>1100600</v>
      </c>
      <c r="H20" s="26" t="s">
        <v>37</v>
      </c>
      <c r="I20" s="24"/>
      <c r="J20" s="36">
        <v>95</v>
      </c>
      <c r="K20" s="37">
        <v>21</v>
      </c>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row>
    <row r="21" s="1" customFormat="1" ht="51" customHeight="1" spans="1:250">
      <c r="A21" s="20" t="s">
        <v>14</v>
      </c>
      <c r="B21" s="21" t="s">
        <v>15</v>
      </c>
      <c r="C21" s="22" t="s">
        <v>41</v>
      </c>
      <c r="D21" s="23">
        <v>25700000</v>
      </c>
      <c r="E21" s="24" t="s">
        <v>28</v>
      </c>
      <c r="F21" s="27">
        <f>13900000-5250000</f>
        <v>8650000</v>
      </c>
      <c r="G21" s="27">
        <f>13900000-5250000</f>
        <v>8650000</v>
      </c>
      <c r="H21" s="26" t="s">
        <v>29</v>
      </c>
      <c r="I21" s="24">
        <f>D21-G21-G22</f>
        <v>0</v>
      </c>
      <c r="J21" s="36">
        <v>1</v>
      </c>
      <c r="K21" s="37">
        <v>1</v>
      </c>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row>
    <row r="22" s="1" customFormat="1" ht="51" customHeight="1" spans="1:250">
      <c r="A22" s="20"/>
      <c r="B22" s="21"/>
      <c r="C22" s="22"/>
      <c r="D22" s="23"/>
      <c r="E22" s="24" t="s">
        <v>31</v>
      </c>
      <c r="F22" s="27">
        <v>17050000</v>
      </c>
      <c r="G22" s="27">
        <v>17050000</v>
      </c>
      <c r="H22" s="26" t="s">
        <v>18</v>
      </c>
      <c r="I22" s="24"/>
      <c r="J22" s="36">
        <v>31</v>
      </c>
      <c r="K22" s="37">
        <v>18</v>
      </c>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row>
    <row r="23" s="1" customFormat="1" ht="51" customHeight="1" spans="1:250">
      <c r="A23" s="20" t="s">
        <v>42</v>
      </c>
      <c r="B23" s="21" t="s">
        <v>43</v>
      </c>
      <c r="C23" s="22" t="s">
        <v>41</v>
      </c>
      <c r="D23" s="23">
        <v>5250000</v>
      </c>
      <c r="E23" s="24" t="s">
        <v>28</v>
      </c>
      <c r="F23" s="27">
        <v>5250000</v>
      </c>
      <c r="G23" s="27">
        <v>5250000</v>
      </c>
      <c r="H23" s="26" t="s">
        <v>29</v>
      </c>
      <c r="I23" s="24">
        <f>D23-G23</f>
        <v>0</v>
      </c>
      <c r="J23" s="36">
        <v>1</v>
      </c>
      <c r="K23" s="37">
        <v>1</v>
      </c>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row>
    <row r="24" s="1" customFormat="1" ht="51" customHeight="1" spans="1:250">
      <c r="A24" s="20" t="s">
        <v>44</v>
      </c>
      <c r="B24" s="21" t="s">
        <v>45</v>
      </c>
      <c r="C24" s="22" t="s">
        <v>46</v>
      </c>
      <c r="D24" s="23">
        <v>205000</v>
      </c>
      <c r="E24" s="24" t="s">
        <v>31</v>
      </c>
      <c r="F24" s="27">
        <v>205000</v>
      </c>
      <c r="G24" s="27">
        <v>205000</v>
      </c>
      <c r="H24" s="26" t="s">
        <v>18</v>
      </c>
      <c r="I24" s="24">
        <f>D24-G24</f>
        <v>0</v>
      </c>
      <c r="J24" s="36">
        <v>31</v>
      </c>
      <c r="K24" s="37">
        <v>18</v>
      </c>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row>
    <row r="25" s="1" customFormat="1" ht="51" customHeight="1" spans="1:250">
      <c r="A25" s="20" t="s">
        <v>47</v>
      </c>
      <c r="B25" s="21" t="s">
        <v>48</v>
      </c>
      <c r="C25" s="22" t="s">
        <v>49</v>
      </c>
      <c r="D25" s="23">
        <v>15000000</v>
      </c>
      <c r="E25" s="20" t="s">
        <v>30</v>
      </c>
      <c r="F25" s="25">
        <v>8250000</v>
      </c>
      <c r="G25" s="25">
        <v>8250000</v>
      </c>
      <c r="H25" s="26" t="s">
        <v>18</v>
      </c>
      <c r="I25" s="20">
        <f>D25-G25-G26</f>
        <v>0</v>
      </c>
      <c r="J25" s="38">
        <v>13</v>
      </c>
      <c r="K25" s="39">
        <v>6</v>
      </c>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row>
    <row r="26" s="1" customFormat="1" ht="51" customHeight="1" spans="1:250">
      <c r="A26" s="20"/>
      <c r="B26" s="21"/>
      <c r="C26" s="22"/>
      <c r="D26" s="23"/>
      <c r="E26" s="24" t="s">
        <v>32</v>
      </c>
      <c r="F26" s="27">
        <v>6750000</v>
      </c>
      <c r="G26" s="27">
        <v>6750000</v>
      </c>
      <c r="H26" s="26" t="s">
        <v>29</v>
      </c>
      <c r="I26" s="24"/>
      <c r="J26" s="36">
        <v>40</v>
      </c>
      <c r="K26" s="37">
        <v>16</v>
      </c>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row>
    <row r="27" s="1" customFormat="1" ht="51" customHeight="1" spans="1:250">
      <c r="A27" s="28" t="s">
        <v>50</v>
      </c>
      <c r="B27" s="29" t="s">
        <v>51</v>
      </c>
      <c r="C27" s="30" t="s">
        <v>41</v>
      </c>
      <c r="D27" s="23">
        <v>23610913</v>
      </c>
      <c r="E27" s="20" t="s">
        <v>52</v>
      </c>
      <c r="F27" s="27">
        <v>1560000</v>
      </c>
      <c r="G27" s="27">
        <v>1560000</v>
      </c>
      <c r="H27" s="26" t="s">
        <v>53</v>
      </c>
      <c r="I27" s="20">
        <f>D27-G27-G28-G29-G30-G31-G32-G33</f>
        <v>0</v>
      </c>
      <c r="J27" s="38">
        <v>5</v>
      </c>
      <c r="K27" s="39">
        <v>5</v>
      </c>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row>
    <row r="28" s="1" customFormat="1" ht="51" customHeight="1" spans="1:250">
      <c r="A28" s="20"/>
      <c r="B28" s="31"/>
      <c r="C28" s="30"/>
      <c r="D28" s="23"/>
      <c r="E28" s="20" t="s">
        <v>54</v>
      </c>
      <c r="F28" s="27">
        <v>483000</v>
      </c>
      <c r="G28" s="27">
        <v>483000</v>
      </c>
      <c r="H28" s="26" t="s">
        <v>55</v>
      </c>
      <c r="I28" s="20"/>
      <c r="J28" s="38">
        <v>8</v>
      </c>
      <c r="K28" s="39">
        <v>4</v>
      </c>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row>
    <row r="29" s="1" customFormat="1" ht="51" customHeight="1" spans="1:250">
      <c r="A29" s="20"/>
      <c r="B29" s="31"/>
      <c r="C29" s="30"/>
      <c r="D29" s="23"/>
      <c r="E29" s="20" t="s">
        <v>30</v>
      </c>
      <c r="F29" s="25">
        <f>34700000-F11-F25</f>
        <v>17750000</v>
      </c>
      <c r="G29" s="25">
        <f>34700000-G11-G25</f>
        <v>17750000</v>
      </c>
      <c r="H29" s="26" t="s">
        <v>18</v>
      </c>
      <c r="I29" s="20"/>
      <c r="J29" s="38">
        <v>13</v>
      </c>
      <c r="K29" s="39">
        <v>6</v>
      </c>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row>
    <row r="30" s="1" customFormat="1" ht="51" customHeight="1" spans="1:250">
      <c r="A30" s="20"/>
      <c r="B30" s="31"/>
      <c r="C30" s="30"/>
      <c r="D30" s="23"/>
      <c r="E30" s="20" t="s">
        <v>56</v>
      </c>
      <c r="F30" s="25">
        <v>776139</v>
      </c>
      <c r="G30" s="25">
        <v>776139</v>
      </c>
      <c r="H30" s="26" t="s">
        <v>57</v>
      </c>
      <c r="I30" s="20"/>
      <c r="J30" s="38">
        <v>16</v>
      </c>
      <c r="K30" s="39">
        <v>9</v>
      </c>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row>
    <row r="31" s="1" customFormat="1" ht="51" customHeight="1" spans="1:250">
      <c r="A31" s="20"/>
      <c r="B31" s="31"/>
      <c r="C31" s="30"/>
      <c r="D31" s="23"/>
      <c r="E31" s="24" t="s">
        <v>27</v>
      </c>
      <c r="F31" s="27">
        <v>75906</v>
      </c>
      <c r="G31" s="27">
        <v>75906</v>
      </c>
      <c r="H31" s="26" t="s">
        <v>26</v>
      </c>
      <c r="I31" s="24"/>
      <c r="J31" s="36">
        <v>21</v>
      </c>
      <c r="K31" s="37">
        <v>2</v>
      </c>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row>
    <row r="32" s="1" customFormat="1" ht="51" customHeight="1" spans="1:250">
      <c r="A32" s="20"/>
      <c r="B32" s="31"/>
      <c r="C32" s="30"/>
      <c r="D32" s="23"/>
      <c r="E32" s="24" t="s">
        <v>58</v>
      </c>
      <c r="F32" s="27">
        <v>1790700</v>
      </c>
      <c r="G32" s="27">
        <v>1790700</v>
      </c>
      <c r="H32" s="26" t="s">
        <v>59</v>
      </c>
      <c r="I32" s="24"/>
      <c r="J32" s="36">
        <v>15</v>
      </c>
      <c r="K32" s="37">
        <v>7</v>
      </c>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row>
    <row r="33" s="1" customFormat="1" ht="51" customHeight="1" spans="1:250">
      <c r="A33" s="20"/>
      <c r="B33" s="31"/>
      <c r="C33" s="30"/>
      <c r="D33" s="23"/>
      <c r="E33" s="24" t="s">
        <v>58</v>
      </c>
      <c r="F33" s="27">
        <v>1175168</v>
      </c>
      <c r="G33" s="27">
        <v>1175168</v>
      </c>
      <c r="H33" s="26" t="s">
        <v>60</v>
      </c>
      <c r="I33" s="24"/>
      <c r="J33" s="36">
        <v>27</v>
      </c>
      <c r="K33" s="37">
        <v>12</v>
      </c>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c r="IJ33" s="35"/>
      <c r="IK33" s="35"/>
      <c r="IL33" s="35"/>
      <c r="IM33" s="35"/>
      <c r="IN33" s="35"/>
      <c r="IO33" s="35"/>
      <c r="IP33" s="35"/>
    </row>
    <row r="34" s="1" customFormat="1" ht="51" customHeight="1" spans="1:250">
      <c r="A34" s="20" t="s">
        <v>61</v>
      </c>
      <c r="B34" s="21" t="s">
        <v>62</v>
      </c>
      <c r="C34" s="22" t="s">
        <v>16</v>
      </c>
      <c r="D34" s="23">
        <v>48290000</v>
      </c>
      <c r="E34" s="24" t="s">
        <v>31</v>
      </c>
      <c r="F34" s="27">
        <f>35000000-F12-F22-F24-7500000</f>
        <v>4345000</v>
      </c>
      <c r="G34" s="27">
        <f>35000000-G12-G22-G24-7500000</f>
        <v>4345000</v>
      </c>
      <c r="H34" s="26" t="s">
        <v>18</v>
      </c>
      <c r="I34" s="24">
        <f>D34-G34-G35-G36-G37-G38-G39-G40-G41-G42-G43-G44-G45-G46-G47</f>
        <v>1210958</v>
      </c>
      <c r="J34" s="36">
        <v>31</v>
      </c>
      <c r="K34" s="37">
        <v>18</v>
      </c>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c r="IP34" s="35"/>
    </row>
    <row r="35" s="1" customFormat="1" ht="51" customHeight="1" spans="1:250">
      <c r="A35" s="20"/>
      <c r="B35" s="21"/>
      <c r="C35" s="22"/>
      <c r="D35" s="23"/>
      <c r="E35" s="24" t="s">
        <v>63</v>
      </c>
      <c r="F35" s="32">
        <v>20000000</v>
      </c>
      <c r="G35" s="32">
        <v>20000000</v>
      </c>
      <c r="H35" s="26" t="s">
        <v>64</v>
      </c>
      <c r="I35" s="24"/>
      <c r="J35" s="36">
        <v>39</v>
      </c>
      <c r="K35" s="37" t="s">
        <v>65</v>
      </c>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c r="HT35" s="35"/>
      <c r="HU35" s="35"/>
      <c r="HV35" s="35"/>
      <c r="HW35" s="35"/>
      <c r="HX35" s="35"/>
      <c r="HY35" s="35"/>
      <c r="HZ35" s="35"/>
      <c r="IA35" s="35"/>
      <c r="IB35" s="35"/>
      <c r="IC35" s="35"/>
      <c r="ID35" s="35"/>
      <c r="IE35" s="35"/>
      <c r="IF35" s="35"/>
      <c r="IG35" s="35"/>
      <c r="IH35" s="35"/>
      <c r="II35" s="35"/>
      <c r="IJ35" s="35"/>
      <c r="IK35" s="35"/>
      <c r="IL35" s="35"/>
      <c r="IM35" s="35"/>
      <c r="IN35" s="35"/>
      <c r="IO35" s="35"/>
      <c r="IP35" s="35"/>
    </row>
    <row r="36" s="1" customFormat="1" ht="51" customHeight="1" spans="1:250">
      <c r="A36" s="20"/>
      <c r="B36" s="21"/>
      <c r="C36" s="22"/>
      <c r="D36" s="23"/>
      <c r="E36" s="24" t="s">
        <v>66</v>
      </c>
      <c r="F36" s="32">
        <v>7200000</v>
      </c>
      <c r="G36" s="32">
        <v>7200000</v>
      </c>
      <c r="H36" s="26" t="s">
        <v>67</v>
      </c>
      <c r="I36" s="24"/>
      <c r="J36" s="36">
        <v>42</v>
      </c>
      <c r="K36" s="37">
        <v>23</v>
      </c>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row>
    <row r="37" s="1" customFormat="1" ht="51" customHeight="1" spans="1:250">
      <c r="A37" s="20"/>
      <c r="B37" s="21"/>
      <c r="C37" s="22"/>
      <c r="D37" s="23"/>
      <c r="E37" s="24" t="s">
        <v>66</v>
      </c>
      <c r="F37" s="32">
        <v>2080000</v>
      </c>
      <c r="G37" s="32">
        <v>2080000</v>
      </c>
      <c r="H37" s="26" t="s">
        <v>68</v>
      </c>
      <c r="I37" s="24"/>
      <c r="J37" s="36">
        <v>45</v>
      </c>
      <c r="K37" s="37">
        <v>20</v>
      </c>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row>
    <row r="38" s="1" customFormat="1" ht="51" customHeight="1" spans="1:250">
      <c r="A38" s="20"/>
      <c r="B38" s="21"/>
      <c r="C38" s="22"/>
      <c r="D38" s="23"/>
      <c r="E38" s="24" t="s">
        <v>69</v>
      </c>
      <c r="F38" s="32">
        <v>1350000</v>
      </c>
      <c r="G38" s="32">
        <v>1350000</v>
      </c>
      <c r="H38" s="26" t="s">
        <v>70</v>
      </c>
      <c r="I38" s="24"/>
      <c r="J38" s="36">
        <v>47</v>
      </c>
      <c r="K38" s="37">
        <v>25</v>
      </c>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row>
    <row r="39" s="1" customFormat="1" ht="51" customHeight="1" spans="1:250">
      <c r="A39" s="20"/>
      <c r="B39" s="21"/>
      <c r="C39" s="22"/>
      <c r="D39" s="23"/>
      <c r="E39" s="24" t="s">
        <v>69</v>
      </c>
      <c r="F39" s="32">
        <v>999870</v>
      </c>
      <c r="G39" s="32">
        <v>999870</v>
      </c>
      <c r="H39" s="26" t="s">
        <v>71</v>
      </c>
      <c r="I39" s="24"/>
      <c r="J39" s="36">
        <v>50</v>
      </c>
      <c r="K39" s="37">
        <v>35</v>
      </c>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35"/>
      <c r="II39" s="35"/>
      <c r="IJ39" s="35"/>
      <c r="IK39" s="35"/>
      <c r="IL39" s="35"/>
      <c r="IM39" s="35"/>
      <c r="IN39" s="35"/>
      <c r="IO39" s="35"/>
      <c r="IP39" s="35"/>
    </row>
    <row r="40" s="1" customFormat="1" ht="51" customHeight="1" spans="1:250">
      <c r="A40" s="20"/>
      <c r="B40" s="21"/>
      <c r="C40" s="22"/>
      <c r="D40" s="23"/>
      <c r="E40" s="24" t="s">
        <v>69</v>
      </c>
      <c r="F40" s="32">
        <v>498639</v>
      </c>
      <c r="G40" s="32">
        <v>498639</v>
      </c>
      <c r="H40" s="26" t="s">
        <v>72</v>
      </c>
      <c r="I40" s="24"/>
      <c r="J40" s="36">
        <v>51</v>
      </c>
      <c r="K40" s="37">
        <v>36</v>
      </c>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c r="IP40" s="35"/>
    </row>
    <row r="41" s="1" customFormat="1" ht="51" customHeight="1" spans="1:250">
      <c r="A41" s="20"/>
      <c r="B41" s="21"/>
      <c r="C41" s="22"/>
      <c r="D41" s="23"/>
      <c r="E41" s="24" t="s">
        <v>69</v>
      </c>
      <c r="F41" s="32">
        <v>855440</v>
      </c>
      <c r="G41" s="32">
        <v>855440</v>
      </c>
      <c r="H41" s="26" t="s">
        <v>73</v>
      </c>
      <c r="I41" s="24"/>
      <c r="J41" s="36">
        <v>48</v>
      </c>
      <c r="K41" s="37">
        <v>29</v>
      </c>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35"/>
      <c r="GT41" s="35"/>
      <c r="GU41" s="35"/>
      <c r="GV41" s="35"/>
      <c r="GW41" s="35"/>
      <c r="GX41" s="35"/>
      <c r="GY41" s="35"/>
      <c r="GZ41" s="35"/>
      <c r="HA41" s="35"/>
      <c r="HB41" s="35"/>
      <c r="HC41" s="35"/>
      <c r="HD41" s="35"/>
      <c r="HE41" s="35"/>
      <c r="HF41" s="35"/>
      <c r="HG41" s="35"/>
      <c r="HH41" s="35"/>
      <c r="HI41" s="35"/>
      <c r="HJ41" s="35"/>
      <c r="HK41" s="35"/>
      <c r="HL41" s="35"/>
      <c r="HM41" s="35"/>
      <c r="HN41" s="35"/>
      <c r="HO41" s="35"/>
      <c r="HP41" s="35"/>
      <c r="HQ41" s="35"/>
      <c r="HR41" s="35"/>
      <c r="HS41" s="35"/>
      <c r="HT41" s="35"/>
      <c r="HU41" s="35"/>
      <c r="HV41" s="35"/>
      <c r="HW41" s="35"/>
      <c r="HX41" s="35"/>
      <c r="HY41" s="35"/>
      <c r="HZ41" s="35"/>
      <c r="IA41" s="35"/>
      <c r="IB41" s="35"/>
      <c r="IC41" s="35"/>
      <c r="ID41" s="35"/>
      <c r="IE41" s="35"/>
      <c r="IF41" s="35"/>
      <c r="IG41" s="35"/>
      <c r="IH41" s="35"/>
      <c r="II41" s="35"/>
      <c r="IJ41" s="35"/>
      <c r="IK41" s="35"/>
      <c r="IL41" s="35"/>
      <c r="IM41" s="35"/>
      <c r="IN41" s="35"/>
      <c r="IO41" s="35"/>
      <c r="IP41" s="35"/>
    </row>
    <row r="42" s="1" customFormat="1" ht="51" customHeight="1" spans="1:250">
      <c r="A42" s="20"/>
      <c r="B42" s="21"/>
      <c r="C42" s="22"/>
      <c r="D42" s="23"/>
      <c r="E42" s="24" t="s">
        <v>69</v>
      </c>
      <c r="F42" s="32">
        <v>1279852</v>
      </c>
      <c r="G42" s="32">
        <v>1279852</v>
      </c>
      <c r="H42" s="26" t="s">
        <v>74</v>
      </c>
      <c r="I42" s="24"/>
      <c r="J42" s="36">
        <v>49</v>
      </c>
      <c r="K42" s="37">
        <v>30</v>
      </c>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c r="FG42" s="35"/>
      <c r="FH42" s="35"/>
      <c r="FI42" s="35"/>
      <c r="FJ42" s="35"/>
      <c r="FK42" s="35"/>
      <c r="FL42" s="35"/>
      <c r="FM42" s="35"/>
      <c r="FN42" s="35"/>
      <c r="FO42" s="35"/>
      <c r="FP42" s="35"/>
      <c r="FQ42" s="35"/>
      <c r="FR42" s="35"/>
      <c r="FS42" s="35"/>
      <c r="FT42" s="35"/>
      <c r="FU42" s="35"/>
      <c r="FV42" s="35"/>
      <c r="FW42" s="35"/>
      <c r="FX42" s="35"/>
      <c r="FY42" s="35"/>
      <c r="FZ42" s="35"/>
      <c r="GA42" s="35"/>
      <c r="GB42" s="35"/>
      <c r="GC42" s="35"/>
      <c r="GD42" s="35"/>
      <c r="GE42" s="35"/>
      <c r="GF42" s="35"/>
      <c r="GG42" s="35"/>
      <c r="GH42" s="35"/>
      <c r="GI42" s="35"/>
      <c r="GJ42" s="35"/>
      <c r="GK42" s="35"/>
      <c r="GL42" s="35"/>
      <c r="GM42" s="35"/>
      <c r="GN42" s="35"/>
      <c r="GO42" s="35"/>
      <c r="GP42" s="35"/>
      <c r="GQ42" s="35"/>
      <c r="GR42" s="35"/>
      <c r="GS42" s="35"/>
      <c r="GT42" s="35"/>
      <c r="GU42" s="35"/>
      <c r="GV42" s="35"/>
      <c r="GW42" s="35"/>
      <c r="GX42" s="35"/>
      <c r="GY42" s="35"/>
      <c r="GZ42" s="35"/>
      <c r="HA42" s="35"/>
      <c r="HB42" s="35"/>
      <c r="HC42" s="35"/>
      <c r="HD42" s="35"/>
      <c r="HE42" s="35"/>
      <c r="HF42" s="35"/>
      <c r="HG42" s="35"/>
      <c r="HH42" s="35"/>
      <c r="HI42" s="35"/>
      <c r="HJ42" s="35"/>
      <c r="HK42" s="35"/>
      <c r="HL42" s="35"/>
      <c r="HM42" s="35"/>
      <c r="HN42" s="35"/>
      <c r="HO42" s="35"/>
      <c r="HP42" s="35"/>
      <c r="HQ42" s="35"/>
      <c r="HR42" s="35"/>
      <c r="HS42" s="35"/>
      <c r="HT42" s="35"/>
      <c r="HU42" s="35"/>
      <c r="HV42" s="35"/>
      <c r="HW42" s="35"/>
      <c r="HX42" s="35"/>
      <c r="HY42" s="35"/>
      <c r="HZ42" s="35"/>
      <c r="IA42" s="35"/>
      <c r="IB42" s="35"/>
      <c r="IC42" s="35"/>
      <c r="ID42" s="35"/>
      <c r="IE42" s="35"/>
      <c r="IF42" s="35"/>
      <c r="IG42" s="35"/>
      <c r="IH42" s="35"/>
      <c r="II42" s="35"/>
      <c r="IJ42" s="35"/>
      <c r="IK42" s="35"/>
      <c r="IL42" s="35"/>
      <c r="IM42" s="35"/>
      <c r="IN42" s="35"/>
      <c r="IO42" s="35"/>
      <c r="IP42" s="35"/>
    </row>
    <row r="43" s="1" customFormat="1" ht="51" customHeight="1" spans="1:250">
      <c r="A43" s="20"/>
      <c r="B43" s="21"/>
      <c r="C43" s="22"/>
      <c r="D43" s="23"/>
      <c r="E43" s="24" t="s">
        <v>75</v>
      </c>
      <c r="F43" s="32">
        <f>2497000-F85-F86</f>
        <v>937000</v>
      </c>
      <c r="G43" s="32">
        <f>2497000-G85-G86</f>
        <v>937000</v>
      </c>
      <c r="H43" s="26" t="s">
        <v>76</v>
      </c>
      <c r="I43" s="24"/>
      <c r="J43" s="36">
        <v>63</v>
      </c>
      <c r="K43" s="37">
        <v>50</v>
      </c>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5"/>
      <c r="GC43" s="35"/>
      <c r="GD43" s="35"/>
      <c r="GE43" s="35"/>
      <c r="GF43" s="35"/>
      <c r="GG43" s="35"/>
      <c r="GH43" s="35"/>
      <c r="GI43" s="35"/>
      <c r="GJ43" s="35"/>
      <c r="GK43" s="35"/>
      <c r="GL43" s="35"/>
      <c r="GM43" s="35"/>
      <c r="GN43" s="35"/>
      <c r="GO43" s="35"/>
      <c r="GP43" s="35"/>
      <c r="GQ43" s="35"/>
      <c r="GR43" s="35"/>
      <c r="GS43" s="35"/>
      <c r="GT43" s="35"/>
      <c r="GU43" s="35"/>
      <c r="GV43" s="35"/>
      <c r="GW43" s="35"/>
      <c r="GX43" s="35"/>
      <c r="GY43" s="35"/>
      <c r="GZ43" s="35"/>
      <c r="HA43" s="35"/>
      <c r="HB43" s="35"/>
      <c r="HC43" s="35"/>
      <c r="HD43" s="35"/>
      <c r="HE43" s="35"/>
      <c r="HF43" s="35"/>
      <c r="HG43" s="35"/>
      <c r="HH43" s="35"/>
      <c r="HI43" s="35"/>
      <c r="HJ43" s="35"/>
      <c r="HK43" s="35"/>
      <c r="HL43" s="35"/>
      <c r="HM43" s="35"/>
      <c r="HN43" s="35"/>
      <c r="HO43" s="35"/>
      <c r="HP43" s="35"/>
      <c r="HQ43" s="35"/>
      <c r="HR43" s="35"/>
      <c r="HS43" s="35"/>
      <c r="HT43" s="35"/>
      <c r="HU43" s="35"/>
      <c r="HV43" s="35"/>
      <c r="HW43" s="35"/>
      <c r="HX43" s="35"/>
      <c r="HY43" s="35"/>
      <c r="HZ43" s="35"/>
      <c r="IA43" s="35"/>
      <c r="IB43" s="35"/>
      <c r="IC43" s="35"/>
      <c r="ID43" s="35"/>
      <c r="IE43" s="35"/>
      <c r="IF43" s="35"/>
      <c r="IG43" s="35"/>
      <c r="IH43" s="35"/>
      <c r="II43" s="35"/>
      <c r="IJ43" s="35"/>
      <c r="IK43" s="35"/>
      <c r="IL43" s="35"/>
      <c r="IM43" s="35"/>
      <c r="IN43" s="35"/>
      <c r="IO43" s="35"/>
      <c r="IP43" s="35"/>
    </row>
    <row r="44" s="1" customFormat="1" ht="51" customHeight="1" spans="1:250">
      <c r="A44" s="20"/>
      <c r="B44" s="21"/>
      <c r="C44" s="22"/>
      <c r="D44" s="23"/>
      <c r="E44" s="24" t="s">
        <v>77</v>
      </c>
      <c r="F44" s="32">
        <v>2000000</v>
      </c>
      <c r="G44" s="32">
        <v>1968112</v>
      </c>
      <c r="H44" s="26" t="s">
        <v>78</v>
      </c>
      <c r="I44" s="24"/>
      <c r="J44" s="36">
        <v>76</v>
      </c>
      <c r="K44" s="37">
        <v>42</v>
      </c>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c r="FN44" s="35"/>
      <c r="FO44" s="35"/>
      <c r="FP44" s="35"/>
      <c r="FQ44" s="35"/>
      <c r="FR44" s="35"/>
      <c r="FS44" s="35"/>
      <c r="FT44" s="35"/>
      <c r="FU44" s="35"/>
      <c r="FV44" s="35"/>
      <c r="FW44" s="35"/>
      <c r="FX44" s="35"/>
      <c r="FY44" s="35"/>
      <c r="FZ44" s="35"/>
      <c r="GA44" s="35"/>
      <c r="GB44" s="35"/>
      <c r="GC44" s="35"/>
      <c r="GD44" s="35"/>
      <c r="GE44" s="35"/>
      <c r="GF44" s="35"/>
      <c r="GG44" s="35"/>
      <c r="GH44" s="35"/>
      <c r="GI44" s="35"/>
      <c r="GJ44" s="35"/>
      <c r="GK44" s="35"/>
      <c r="GL44" s="35"/>
      <c r="GM44" s="35"/>
      <c r="GN44" s="35"/>
      <c r="GO44" s="35"/>
      <c r="GP44" s="35"/>
      <c r="GQ44" s="35"/>
      <c r="GR44" s="35"/>
      <c r="GS44" s="35"/>
      <c r="GT44" s="35"/>
      <c r="GU44" s="35"/>
      <c r="GV44" s="35"/>
      <c r="GW44" s="35"/>
      <c r="GX44" s="35"/>
      <c r="GY44" s="35"/>
      <c r="GZ44" s="35"/>
      <c r="HA44" s="35"/>
      <c r="HB44" s="35"/>
      <c r="HC44" s="35"/>
      <c r="HD44" s="35"/>
      <c r="HE44" s="35"/>
      <c r="HF44" s="35"/>
      <c r="HG44" s="35"/>
      <c r="HH44" s="35"/>
      <c r="HI44" s="35"/>
      <c r="HJ44" s="35"/>
      <c r="HK44" s="35"/>
      <c r="HL44" s="35"/>
      <c r="HM44" s="35"/>
      <c r="HN44" s="35"/>
      <c r="HO44" s="35"/>
      <c r="HP44" s="35"/>
      <c r="HQ44" s="35"/>
      <c r="HR44" s="35"/>
      <c r="HS44" s="35"/>
      <c r="HT44" s="35"/>
      <c r="HU44" s="35"/>
      <c r="HV44" s="35"/>
      <c r="HW44" s="35"/>
      <c r="HX44" s="35"/>
      <c r="HY44" s="35"/>
      <c r="HZ44" s="35"/>
      <c r="IA44" s="35"/>
      <c r="IB44" s="35"/>
      <c r="IC44" s="35"/>
      <c r="ID44" s="35"/>
      <c r="IE44" s="35"/>
      <c r="IF44" s="35"/>
      <c r="IG44" s="35"/>
      <c r="IH44" s="35"/>
      <c r="II44" s="35"/>
      <c r="IJ44" s="35"/>
      <c r="IK44" s="35"/>
      <c r="IL44" s="35"/>
      <c r="IM44" s="35"/>
      <c r="IN44" s="35"/>
      <c r="IO44" s="35"/>
      <c r="IP44" s="35"/>
    </row>
    <row r="45" s="1" customFormat="1" ht="51" customHeight="1" spans="1:250">
      <c r="A45" s="20"/>
      <c r="B45" s="21"/>
      <c r="C45" s="22"/>
      <c r="D45" s="23"/>
      <c r="E45" s="24" t="s">
        <v>77</v>
      </c>
      <c r="F45" s="32">
        <v>5909600</v>
      </c>
      <c r="G45" s="32">
        <v>4610288</v>
      </c>
      <c r="H45" s="26" t="s">
        <v>79</v>
      </c>
      <c r="I45" s="24"/>
      <c r="J45" s="36">
        <v>78</v>
      </c>
      <c r="K45" s="37">
        <v>52</v>
      </c>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35"/>
      <c r="FG45" s="35"/>
      <c r="FH45" s="35"/>
      <c r="FI45" s="35"/>
      <c r="FJ45" s="35"/>
      <c r="FK45" s="35"/>
      <c r="FL45" s="35"/>
      <c r="FM45" s="3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c r="HF45" s="35"/>
      <c r="HG45" s="35"/>
      <c r="HH45" s="35"/>
      <c r="HI45" s="35"/>
      <c r="HJ45" s="35"/>
      <c r="HK45" s="35"/>
      <c r="HL45" s="35"/>
      <c r="HM45" s="35"/>
      <c r="HN45" s="35"/>
      <c r="HO45" s="35"/>
      <c r="HP45" s="35"/>
      <c r="HQ45" s="35"/>
      <c r="HR45" s="35"/>
      <c r="HS45" s="35"/>
      <c r="HT45" s="35"/>
      <c r="HU45" s="35"/>
      <c r="HV45" s="35"/>
      <c r="HW45" s="35"/>
      <c r="HX45" s="35"/>
      <c r="HY45" s="35"/>
      <c r="HZ45" s="35"/>
      <c r="IA45" s="35"/>
      <c r="IB45" s="35"/>
      <c r="IC45" s="35"/>
      <c r="ID45" s="35"/>
      <c r="IE45" s="35"/>
      <c r="IF45" s="35"/>
      <c r="IG45" s="35"/>
      <c r="IH45" s="35"/>
      <c r="II45" s="35"/>
      <c r="IJ45" s="35"/>
      <c r="IK45" s="35"/>
      <c r="IL45" s="35"/>
      <c r="IM45" s="35"/>
      <c r="IN45" s="35"/>
      <c r="IO45" s="35"/>
      <c r="IP45" s="35"/>
    </row>
    <row r="46" s="1" customFormat="1" ht="51" customHeight="1" spans="1:250">
      <c r="A46" s="20"/>
      <c r="B46" s="21"/>
      <c r="C46" s="22"/>
      <c r="D46" s="23"/>
      <c r="E46" s="24" t="s">
        <v>80</v>
      </c>
      <c r="F46" s="32"/>
      <c r="G46" s="32">
        <v>810541</v>
      </c>
      <c r="H46" s="26" t="s">
        <v>79</v>
      </c>
      <c r="I46" s="24"/>
      <c r="J46" s="36">
        <v>78</v>
      </c>
      <c r="K46" s="37">
        <v>52</v>
      </c>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35"/>
      <c r="FG46" s="35"/>
      <c r="FH46" s="35"/>
      <c r="FI46" s="35"/>
      <c r="FJ46" s="35"/>
      <c r="FK46" s="35"/>
      <c r="FL46" s="35"/>
      <c r="FM46" s="35"/>
      <c r="FN46" s="35"/>
      <c r="FO46" s="35"/>
      <c r="FP46" s="35"/>
      <c r="FQ46" s="35"/>
      <c r="FR46" s="35"/>
      <c r="FS46" s="35"/>
      <c r="FT46" s="35"/>
      <c r="FU46" s="35"/>
      <c r="FV46" s="35"/>
      <c r="FW46" s="35"/>
      <c r="FX46" s="35"/>
      <c r="FY46" s="35"/>
      <c r="FZ46" s="35"/>
      <c r="GA46" s="35"/>
      <c r="GB46" s="35"/>
      <c r="GC46" s="35"/>
      <c r="GD46" s="35"/>
      <c r="GE46" s="35"/>
      <c r="GF46" s="35"/>
      <c r="GG46" s="35"/>
      <c r="GH46" s="35"/>
      <c r="GI46" s="35"/>
      <c r="GJ46" s="35"/>
      <c r="GK46" s="35"/>
      <c r="GL46" s="35"/>
      <c r="GM46" s="35"/>
      <c r="GN46" s="35"/>
      <c r="GO46" s="35"/>
      <c r="GP46" s="35"/>
      <c r="GQ46" s="35"/>
      <c r="GR46" s="35"/>
      <c r="GS46" s="35"/>
      <c r="GT46" s="35"/>
      <c r="GU46" s="35"/>
      <c r="GV46" s="35"/>
      <c r="GW46" s="35"/>
      <c r="GX46" s="35"/>
      <c r="GY46" s="35"/>
      <c r="GZ46" s="35"/>
      <c r="HA46" s="35"/>
      <c r="HB46" s="35"/>
      <c r="HC46" s="35"/>
      <c r="HD46" s="35"/>
      <c r="HE46" s="35"/>
      <c r="HF46" s="35"/>
      <c r="HG46" s="35"/>
      <c r="HH46" s="35"/>
      <c r="HI46" s="35"/>
      <c r="HJ46" s="35"/>
      <c r="HK46" s="35"/>
      <c r="HL46" s="35"/>
      <c r="HM46" s="35"/>
      <c r="HN46" s="35"/>
      <c r="HO46" s="35"/>
      <c r="HP46" s="35"/>
      <c r="HQ46" s="35"/>
      <c r="HR46" s="35"/>
      <c r="HS46" s="35"/>
      <c r="HT46" s="35"/>
      <c r="HU46" s="35"/>
      <c r="HV46" s="35"/>
      <c r="HW46" s="35"/>
      <c r="HX46" s="35"/>
      <c r="HY46" s="35"/>
      <c r="HZ46" s="35"/>
      <c r="IA46" s="35"/>
      <c r="IB46" s="35"/>
      <c r="IC46" s="35"/>
      <c r="ID46" s="35"/>
      <c r="IE46" s="35"/>
      <c r="IF46" s="35"/>
      <c r="IG46" s="35"/>
      <c r="IH46" s="35"/>
      <c r="II46" s="35"/>
      <c r="IJ46" s="35"/>
      <c r="IK46" s="35"/>
      <c r="IL46" s="35"/>
      <c r="IM46" s="35"/>
      <c r="IN46" s="35"/>
      <c r="IO46" s="35"/>
      <c r="IP46" s="35"/>
    </row>
    <row r="47" s="1" customFormat="1" ht="51" customHeight="1" spans="1:250">
      <c r="A47" s="20"/>
      <c r="B47" s="21"/>
      <c r="C47" s="22"/>
      <c r="D47" s="23"/>
      <c r="E47" s="24" t="s">
        <v>81</v>
      </c>
      <c r="F47" s="32">
        <v>144560</v>
      </c>
      <c r="G47" s="32">
        <v>144300</v>
      </c>
      <c r="H47" s="26" t="s">
        <v>73</v>
      </c>
      <c r="I47" s="24"/>
      <c r="J47" s="36">
        <v>116</v>
      </c>
      <c r="K47" s="37">
        <v>29</v>
      </c>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c r="EW47" s="35"/>
      <c r="EX47" s="35"/>
      <c r="EY47" s="35"/>
      <c r="EZ47" s="35"/>
      <c r="FA47" s="35"/>
      <c r="FB47" s="35"/>
      <c r="FC47" s="35"/>
      <c r="FD47" s="35"/>
      <c r="FE47" s="35"/>
      <c r="FF47" s="35"/>
      <c r="FG47" s="35"/>
      <c r="FH47" s="35"/>
      <c r="FI47" s="35"/>
      <c r="FJ47" s="35"/>
      <c r="FK47" s="35"/>
      <c r="FL47" s="35"/>
      <c r="FM47" s="35"/>
      <c r="FN47" s="35"/>
      <c r="FO47" s="35"/>
      <c r="FP47" s="35"/>
      <c r="FQ47" s="35"/>
      <c r="FR47" s="35"/>
      <c r="FS47" s="35"/>
      <c r="FT47" s="35"/>
      <c r="FU47" s="35"/>
      <c r="FV47" s="35"/>
      <c r="FW47" s="35"/>
      <c r="FX47" s="35"/>
      <c r="FY47" s="35"/>
      <c r="FZ47" s="35"/>
      <c r="GA47" s="35"/>
      <c r="GB47" s="35"/>
      <c r="GC47" s="35"/>
      <c r="GD47" s="35"/>
      <c r="GE47" s="35"/>
      <c r="GF47" s="35"/>
      <c r="GG47" s="35"/>
      <c r="GH47" s="35"/>
      <c r="GI47" s="35"/>
      <c r="GJ47" s="35"/>
      <c r="GK47" s="35"/>
      <c r="GL47" s="35"/>
      <c r="GM47" s="35"/>
      <c r="GN47" s="35"/>
      <c r="GO47" s="35"/>
      <c r="GP47" s="35"/>
      <c r="GQ47" s="35"/>
      <c r="GR47" s="35"/>
      <c r="GS47" s="35"/>
      <c r="GT47" s="35"/>
      <c r="GU47" s="35"/>
      <c r="GV47" s="35"/>
      <c r="GW47" s="35"/>
      <c r="GX47" s="35"/>
      <c r="GY47" s="35"/>
      <c r="GZ47" s="35"/>
      <c r="HA47" s="35"/>
      <c r="HB47" s="35"/>
      <c r="HC47" s="35"/>
      <c r="HD47" s="35"/>
      <c r="HE47" s="35"/>
      <c r="HF47" s="35"/>
      <c r="HG47" s="35"/>
      <c r="HH47" s="35"/>
      <c r="HI47" s="35"/>
      <c r="HJ47" s="35"/>
      <c r="HK47" s="35"/>
      <c r="HL47" s="35"/>
      <c r="HM47" s="35"/>
      <c r="HN47" s="35"/>
      <c r="HO47" s="35"/>
      <c r="HP47" s="35"/>
      <c r="HQ47" s="35"/>
      <c r="HR47" s="35"/>
      <c r="HS47" s="35"/>
      <c r="HT47" s="35"/>
      <c r="HU47" s="35"/>
      <c r="HV47" s="35"/>
      <c r="HW47" s="35"/>
      <c r="HX47" s="35"/>
      <c r="HY47" s="35"/>
      <c r="HZ47" s="35"/>
      <c r="IA47" s="35"/>
      <c r="IB47" s="35"/>
      <c r="IC47" s="35"/>
      <c r="ID47" s="35"/>
      <c r="IE47" s="35"/>
      <c r="IF47" s="35"/>
      <c r="IG47" s="35"/>
      <c r="IH47" s="35"/>
      <c r="II47" s="35"/>
      <c r="IJ47" s="35"/>
      <c r="IK47" s="35"/>
      <c r="IL47" s="35"/>
      <c r="IM47" s="35"/>
      <c r="IN47" s="35"/>
      <c r="IO47" s="35"/>
      <c r="IP47" s="35"/>
    </row>
    <row r="48" s="1" customFormat="1" ht="51" customHeight="1" spans="1:250">
      <c r="A48" s="20" t="s">
        <v>82</v>
      </c>
      <c r="B48" s="21" t="s">
        <v>83</v>
      </c>
      <c r="C48" s="22" t="s">
        <v>16</v>
      </c>
      <c r="D48" s="23">
        <v>6820000</v>
      </c>
      <c r="E48" s="24" t="s">
        <v>40</v>
      </c>
      <c r="F48" s="27">
        <v>406000</v>
      </c>
      <c r="G48" s="27">
        <f>5696000-3290000-2000000</f>
        <v>406000</v>
      </c>
      <c r="H48" s="26" t="s">
        <v>37</v>
      </c>
      <c r="I48" s="24">
        <f>D48-G48-G49-G50</f>
        <v>4313302</v>
      </c>
      <c r="J48" s="36">
        <v>95</v>
      </c>
      <c r="K48" s="37">
        <v>21</v>
      </c>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c r="FA48" s="35"/>
      <c r="FB48" s="35"/>
      <c r="FC48" s="35"/>
      <c r="FD48" s="35"/>
      <c r="FE48" s="35"/>
      <c r="FF48" s="35"/>
      <c r="FG48" s="35"/>
      <c r="FH48" s="35"/>
      <c r="FI48" s="35"/>
      <c r="FJ48" s="35"/>
      <c r="FK48" s="35"/>
      <c r="FL48" s="35"/>
      <c r="FM48" s="35"/>
      <c r="FN48" s="35"/>
      <c r="FO48" s="35"/>
      <c r="FP48" s="35"/>
      <c r="FQ48" s="35"/>
      <c r="FR48" s="35"/>
      <c r="FS48" s="35"/>
      <c r="FT48" s="35"/>
      <c r="FU48" s="35"/>
      <c r="FV48" s="35"/>
      <c r="FW48" s="35"/>
      <c r="FX48" s="35"/>
      <c r="FY48" s="35"/>
      <c r="FZ48" s="35"/>
      <c r="GA48" s="35"/>
      <c r="GB48" s="35"/>
      <c r="GC48" s="35"/>
      <c r="GD48" s="35"/>
      <c r="GE48" s="35"/>
      <c r="GF48" s="35"/>
      <c r="GG48" s="35"/>
      <c r="GH48" s="35"/>
      <c r="GI48" s="35"/>
      <c r="GJ48" s="35"/>
      <c r="GK48" s="35"/>
      <c r="GL48" s="35"/>
      <c r="GM48" s="35"/>
      <c r="GN48" s="35"/>
      <c r="GO48" s="35"/>
      <c r="GP48" s="35"/>
      <c r="GQ48" s="35"/>
      <c r="GR48" s="35"/>
      <c r="GS48" s="35"/>
      <c r="GT48" s="35"/>
      <c r="GU48" s="35"/>
      <c r="GV48" s="35"/>
      <c r="GW48" s="35"/>
      <c r="GX48" s="35"/>
      <c r="GY48" s="35"/>
      <c r="GZ48" s="35"/>
      <c r="HA48" s="35"/>
      <c r="HB48" s="35"/>
      <c r="HC48" s="35"/>
      <c r="HD48" s="35"/>
      <c r="HE48" s="35"/>
      <c r="HF48" s="35"/>
      <c r="HG48" s="35"/>
      <c r="HH48" s="35"/>
      <c r="HI48" s="35"/>
      <c r="HJ48" s="35"/>
      <c r="HK48" s="35"/>
      <c r="HL48" s="35"/>
      <c r="HM48" s="35"/>
      <c r="HN48" s="35"/>
      <c r="HO48" s="35"/>
      <c r="HP48" s="35"/>
      <c r="HQ48" s="35"/>
      <c r="HR48" s="35"/>
      <c r="HS48" s="35"/>
      <c r="HT48" s="35"/>
      <c r="HU48" s="35"/>
      <c r="HV48" s="35"/>
      <c r="HW48" s="35"/>
      <c r="HX48" s="35"/>
      <c r="HY48" s="35"/>
      <c r="HZ48" s="35"/>
      <c r="IA48" s="35"/>
      <c r="IB48" s="35"/>
      <c r="IC48" s="35"/>
      <c r="ID48" s="35"/>
      <c r="IE48" s="35"/>
      <c r="IF48" s="35"/>
      <c r="IG48" s="35"/>
      <c r="IH48" s="35"/>
      <c r="II48" s="35"/>
      <c r="IJ48" s="35"/>
      <c r="IK48" s="35"/>
      <c r="IL48" s="35"/>
      <c r="IM48" s="35"/>
      <c r="IN48" s="35"/>
      <c r="IO48" s="35"/>
      <c r="IP48" s="35"/>
    </row>
    <row r="49" s="1" customFormat="1" ht="51" customHeight="1" spans="1:250">
      <c r="A49" s="20"/>
      <c r="B49" s="21"/>
      <c r="C49" s="22"/>
      <c r="D49" s="23"/>
      <c r="E49" s="24"/>
      <c r="F49" s="27">
        <v>220148</v>
      </c>
      <c r="G49" s="33">
        <v>220144</v>
      </c>
      <c r="H49" s="26" t="s">
        <v>74</v>
      </c>
      <c r="I49" s="24"/>
      <c r="J49" s="36">
        <v>117</v>
      </c>
      <c r="K49" s="37">
        <v>30</v>
      </c>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c r="FY49" s="35"/>
      <c r="FZ49" s="35"/>
      <c r="GA49" s="35"/>
      <c r="GB49" s="35"/>
      <c r="GC49" s="35"/>
      <c r="GD49" s="35"/>
      <c r="GE49" s="35"/>
      <c r="GF49" s="35"/>
      <c r="GG49" s="35"/>
      <c r="GH49" s="35"/>
      <c r="GI49" s="35"/>
      <c r="GJ49" s="35"/>
      <c r="GK49" s="35"/>
      <c r="GL49" s="35"/>
      <c r="GM49" s="35"/>
      <c r="GN49" s="35"/>
      <c r="GO49" s="35"/>
      <c r="GP49" s="35"/>
      <c r="GQ49" s="35"/>
      <c r="GR49" s="35"/>
      <c r="GS49" s="35"/>
      <c r="GT49" s="35"/>
      <c r="GU49" s="35"/>
      <c r="GV49" s="35"/>
      <c r="GW49" s="35"/>
      <c r="GX49" s="35"/>
      <c r="GY49" s="35"/>
      <c r="GZ49" s="35"/>
      <c r="HA49" s="35"/>
      <c r="HB49" s="35"/>
      <c r="HC49" s="35"/>
      <c r="HD49" s="35"/>
      <c r="HE49" s="35"/>
      <c r="HF49" s="35"/>
      <c r="HG49" s="35"/>
      <c r="HH49" s="35"/>
      <c r="HI49" s="35"/>
      <c r="HJ49" s="35"/>
      <c r="HK49" s="35"/>
      <c r="HL49" s="35"/>
      <c r="HM49" s="35"/>
      <c r="HN49" s="35"/>
      <c r="HO49" s="35"/>
      <c r="HP49" s="35"/>
      <c r="HQ49" s="35"/>
      <c r="HR49" s="35"/>
      <c r="HS49" s="35"/>
      <c r="HT49" s="35"/>
      <c r="HU49" s="35"/>
      <c r="HV49" s="35"/>
      <c r="HW49" s="35"/>
      <c r="HX49" s="35"/>
      <c r="HY49" s="35"/>
      <c r="HZ49" s="35"/>
      <c r="IA49" s="35"/>
      <c r="IB49" s="35"/>
      <c r="IC49" s="35"/>
      <c r="ID49" s="35"/>
      <c r="IE49" s="35"/>
      <c r="IF49" s="35"/>
      <c r="IG49" s="35"/>
      <c r="IH49" s="35"/>
      <c r="II49" s="35"/>
      <c r="IJ49" s="35"/>
      <c r="IK49" s="35"/>
      <c r="IL49" s="35"/>
      <c r="IM49" s="35"/>
      <c r="IN49" s="35"/>
      <c r="IO49" s="35"/>
      <c r="IP49" s="35"/>
    </row>
    <row r="50" s="1" customFormat="1" ht="51" customHeight="1" spans="1:250">
      <c r="A50" s="20"/>
      <c r="B50" s="21"/>
      <c r="C50" s="22"/>
      <c r="D50" s="23"/>
      <c r="E50" s="24" t="s">
        <v>81</v>
      </c>
      <c r="F50" s="27">
        <v>1888000</v>
      </c>
      <c r="G50" s="33">
        <v>1880554</v>
      </c>
      <c r="H50" s="26" t="s">
        <v>84</v>
      </c>
      <c r="I50" s="24"/>
      <c r="J50" s="36">
        <v>97</v>
      </c>
      <c r="K50" s="37">
        <v>24</v>
      </c>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c r="GU50" s="35"/>
      <c r="GV50" s="35"/>
      <c r="GW50" s="35"/>
      <c r="GX50" s="35"/>
      <c r="GY50" s="35"/>
      <c r="GZ50" s="35"/>
      <c r="HA50" s="35"/>
      <c r="HB50" s="35"/>
      <c r="HC50" s="35"/>
      <c r="HD50" s="35"/>
      <c r="HE50" s="35"/>
      <c r="HF50" s="35"/>
      <c r="HG50" s="35"/>
      <c r="HH50" s="35"/>
      <c r="HI50" s="35"/>
      <c r="HJ50" s="35"/>
      <c r="HK50" s="35"/>
      <c r="HL50" s="35"/>
      <c r="HM50" s="35"/>
      <c r="HN50" s="35"/>
      <c r="HO50" s="35"/>
      <c r="HP50" s="35"/>
      <c r="HQ50" s="35"/>
      <c r="HR50" s="35"/>
      <c r="HS50" s="35"/>
      <c r="HT50" s="35"/>
      <c r="HU50" s="35"/>
      <c r="HV50" s="35"/>
      <c r="HW50" s="35"/>
      <c r="HX50" s="35"/>
      <c r="HY50" s="35"/>
      <c r="HZ50" s="35"/>
      <c r="IA50" s="35"/>
      <c r="IB50" s="35"/>
      <c r="IC50" s="35"/>
      <c r="ID50" s="35"/>
      <c r="IE50" s="35"/>
      <c r="IF50" s="35"/>
      <c r="IG50" s="35"/>
      <c r="IH50" s="35"/>
      <c r="II50" s="35"/>
      <c r="IJ50" s="35"/>
      <c r="IK50" s="35"/>
      <c r="IL50" s="35"/>
      <c r="IM50" s="35"/>
      <c r="IN50" s="35"/>
      <c r="IO50" s="35"/>
      <c r="IP50" s="35"/>
    </row>
    <row r="51" s="1" customFormat="1" ht="51" customHeight="1" spans="1:250">
      <c r="A51" s="20" t="s">
        <v>85</v>
      </c>
      <c r="B51" s="21" t="s">
        <v>86</v>
      </c>
      <c r="C51" s="22" t="s">
        <v>16</v>
      </c>
      <c r="D51" s="23">
        <v>20300000</v>
      </c>
      <c r="E51" s="24" t="s">
        <v>87</v>
      </c>
      <c r="F51" s="32">
        <v>168966</v>
      </c>
      <c r="G51" s="32">
        <v>168966</v>
      </c>
      <c r="H51" s="26" t="s">
        <v>88</v>
      </c>
      <c r="I51" s="24">
        <f>D51-G51-G52-G53-G54-G55-G56-G57-G58-G59-G60-G61-G62-G63-G64-G65-G66-G67-G68-G69-G70-G71-G72-G73-G74</f>
        <v>963330.2</v>
      </c>
      <c r="J51" s="36">
        <v>28</v>
      </c>
      <c r="K51" s="37">
        <v>14</v>
      </c>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c r="GG51" s="35"/>
      <c r="GH51" s="35"/>
      <c r="GI51" s="35"/>
      <c r="GJ51" s="35"/>
      <c r="GK51" s="35"/>
      <c r="GL51" s="35"/>
      <c r="GM51" s="35"/>
      <c r="GN51" s="35"/>
      <c r="GO51" s="35"/>
      <c r="GP51" s="35"/>
      <c r="GQ51" s="35"/>
      <c r="GR51" s="35"/>
      <c r="GS51" s="35"/>
      <c r="GT51" s="35"/>
      <c r="GU51" s="35"/>
      <c r="GV51" s="35"/>
      <c r="GW51" s="35"/>
      <c r="GX51" s="35"/>
      <c r="GY51" s="35"/>
      <c r="GZ51" s="35"/>
      <c r="HA51" s="35"/>
      <c r="HB51" s="35"/>
      <c r="HC51" s="35"/>
      <c r="HD51" s="35"/>
      <c r="HE51" s="35"/>
      <c r="HF51" s="35"/>
      <c r="HG51" s="35"/>
      <c r="HH51" s="35"/>
      <c r="HI51" s="35"/>
      <c r="HJ51" s="35"/>
      <c r="HK51" s="35"/>
      <c r="HL51" s="35"/>
      <c r="HM51" s="35"/>
      <c r="HN51" s="35"/>
      <c r="HO51" s="35"/>
      <c r="HP51" s="35"/>
      <c r="HQ51" s="35"/>
      <c r="HR51" s="35"/>
      <c r="HS51" s="35"/>
      <c r="HT51" s="35"/>
      <c r="HU51" s="35"/>
      <c r="HV51" s="35"/>
      <c r="HW51" s="35"/>
      <c r="HX51" s="35"/>
      <c r="HY51" s="35"/>
      <c r="HZ51" s="35"/>
      <c r="IA51" s="35"/>
      <c r="IB51" s="35"/>
      <c r="IC51" s="35"/>
      <c r="ID51" s="35"/>
      <c r="IE51" s="35"/>
      <c r="IF51" s="35"/>
      <c r="IG51" s="35"/>
      <c r="IH51" s="35"/>
      <c r="II51" s="35"/>
      <c r="IJ51" s="35"/>
      <c r="IK51" s="35"/>
      <c r="IL51" s="35"/>
      <c r="IM51" s="35"/>
      <c r="IN51" s="35"/>
      <c r="IO51" s="35"/>
      <c r="IP51" s="35"/>
    </row>
    <row r="52" s="1" customFormat="1" ht="51" customHeight="1" spans="1:250">
      <c r="A52" s="20"/>
      <c r="B52" s="21"/>
      <c r="C52" s="22"/>
      <c r="D52" s="23"/>
      <c r="E52" s="24" t="s">
        <v>87</v>
      </c>
      <c r="F52" s="32">
        <v>300000</v>
      </c>
      <c r="G52" s="32">
        <v>300000</v>
      </c>
      <c r="H52" s="26" t="s">
        <v>88</v>
      </c>
      <c r="I52" s="24"/>
      <c r="J52" s="36">
        <v>29</v>
      </c>
      <c r="K52" s="37">
        <v>14</v>
      </c>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35"/>
      <c r="FI52" s="35"/>
      <c r="FJ52" s="35"/>
      <c r="FK52" s="35"/>
      <c r="FL52" s="35"/>
      <c r="FM52" s="35"/>
      <c r="FN52" s="35"/>
      <c r="FO52" s="35"/>
      <c r="FP52" s="35"/>
      <c r="FQ52" s="35"/>
      <c r="FR52" s="35"/>
      <c r="FS52" s="35"/>
      <c r="FT52" s="35"/>
      <c r="FU52" s="35"/>
      <c r="FV52" s="35"/>
      <c r="FW52" s="35"/>
      <c r="FX52" s="35"/>
      <c r="FY52" s="35"/>
      <c r="FZ52" s="35"/>
      <c r="GA52" s="35"/>
      <c r="GB52" s="35"/>
      <c r="GC52" s="35"/>
      <c r="GD52" s="35"/>
      <c r="GE52" s="35"/>
      <c r="GF52" s="35"/>
      <c r="GG52" s="35"/>
      <c r="GH52" s="35"/>
      <c r="GI52" s="35"/>
      <c r="GJ52" s="35"/>
      <c r="GK52" s="35"/>
      <c r="GL52" s="35"/>
      <c r="GM52" s="35"/>
      <c r="GN52" s="35"/>
      <c r="GO52" s="35"/>
      <c r="GP52" s="35"/>
      <c r="GQ52" s="35"/>
      <c r="GR52" s="35"/>
      <c r="GS52" s="35"/>
      <c r="GT52" s="35"/>
      <c r="GU52" s="35"/>
      <c r="GV52" s="35"/>
      <c r="GW52" s="35"/>
      <c r="GX52" s="35"/>
      <c r="GY52" s="35"/>
      <c r="GZ52" s="35"/>
      <c r="HA52" s="35"/>
      <c r="HB52" s="35"/>
      <c r="HC52" s="35"/>
      <c r="HD52" s="35"/>
      <c r="HE52" s="35"/>
      <c r="HF52" s="35"/>
      <c r="HG52" s="35"/>
      <c r="HH52" s="35"/>
      <c r="HI52" s="35"/>
      <c r="HJ52" s="35"/>
      <c r="HK52" s="35"/>
      <c r="HL52" s="35"/>
      <c r="HM52" s="35"/>
      <c r="HN52" s="35"/>
      <c r="HO52" s="35"/>
      <c r="HP52" s="35"/>
      <c r="HQ52" s="35"/>
      <c r="HR52" s="35"/>
      <c r="HS52" s="35"/>
      <c r="HT52" s="35"/>
      <c r="HU52" s="35"/>
      <c r="HV52" s="35"/>
      <c r="HW52" s="35"/>
      <c r="HX52" s="35"/>
      <c r="HY52" s="35"/>
      <c r="HZ52" s="35"/>
      <c r="IA52" s="35"/>
      <c r="IB52" s="35"/>
      <c r="IC52" s="35"/>
      <c r="ID52" s="35"/>
      <c r="IE52" s="35"/>
      <c r="IF52" s="35"/>
      <c r="IG52" s="35"/>
      <c r="IH52" s="35"/>
      <c r="II52" s="35"/>
      <c r="IJ52" s="35"/>
      <c r="IK52" s="35"/>
      <c r="IL52" s="35"/>
      <c r="IM52" s="35"/>
      <c r="IN52" s="35"/>
      <c r="IO52" s="35"/>
      <c r="IP52" s="35"/>
    </row>
    <row r="53" s="1" customFormat="1" ht="51" customHeight="1" spans="1:250">
      <c r="A53" s="20"/>
      <c r="B53" s="21"/>
      <c r="C53" s="22"/>
      <c r="D53" s="23"/>
      <c r="E53" s="24" t="s">
        <v>87</v>
      </c>
      <c r="F53" s="32">
        <v>1285000</v>
      </c>
      <c r="G53" s="32">
        <v>1285000</v>
      </c>
      <c r="H53" s="26" t="s">
        <v>89</v>
      </c>
      <c r="I53" s="24"/>
      <c r="J53" s="36">
        <v>30</v>
      </c>
      <c r="K53" s="37">
        <v>15</v>
      </c>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c r="ET53" s="35"/>
      <c r="EU53" s="35"/>
      <c r="EV53" s="35"/>
      <c r="EW53" s="35"/>
      <c r="EX53" s="35"/>
      <c r="EY53" s="35"/>
      <c r="EZ53" s="35"/>
      <c r="FA53" s="35"/>
      <c r="FB53" s="35"/>
      <c r="FC53" s="35"/>
      <c r="FD53" s="35"/>
      <c r="FE53" s="35"/>
      <c r="FF53" s="35"/>
      <c r="FG53" s="35"/>
      <c r="FH53" s="35"/>
      <c r="FI53" s="35"/>
      <c r="FJ53" s="35"/>
      <c r="FK53" s="35"/>
      <c r="FL53" s="35"/>
      <c r="FM53" s="35"/>
      <c r="FN53" s="35"/>
      <c r="FO53" s="35"/>
      <c r="FP53" s="35"/>
      <c r="FQ53" s="35"/>
      <c r="FR53" s="35"/>
      <c r="FS53" s="35"/>
      <c r="FT53" s="35"/>
      <c r="FU53" s="35"/>
      <c r="FV53" s="35"/>
      <c r="FW53" s="35"/>
      <c r="FX53" s="35"/>
      <c r="FY53" s="35"/>
      <c r="FZ53" s="35"/>
      <c r="GA53" s="35"/>
      <c r="GB53" s="35"/>
      <c r="GC53" s="35"/>
      <c r="GD53" s="35"/>
      <c r="GE53" s="35"/>
      <c r="GF53" s="35"/>
      <c r="GG53" s="35"/>
      <c r="GH53" s="35"/>
      <c r="GI53" s="35"/>
      <c r="GJ53" s="35"/>
      <c r="GK53" s="35"/>
      <c r="GL53" s="35"/>
      <c r="GM53" s="35"/>
      <c r="GN53" s="35"/>
      <c r="GO53" s="35"/>
      <c r="GP53" s="35"/>
      <c r="GQ53" s="35"/>
      <c r="GR53" s="35"/>
      <c r="GS53" s="35"/>
      <c r="GT53" s="35"/>
      <c r="GU53" s="35"/>
      <c r="GV53" s="35"/>
      <c r="GW53" s="35"/>
      <c r="GX53" s="35"/>
      <c r="GY53" s="35"/>
      <c r="GZ53" s="35"/>
      <c r="HA53" s="35"/>
      <c r="HB53" s="35"/>
      <c r="HC53" s="35"/>
      <c r="HD53" s="35"/>
      <c r="HE53" s="35"/>
      <c r="HF53" s="35"/>
      <c r="HG53" s="35"/>
      <c r="HH53" s="35"/>
      <c r="HI53" s="35"/>
      <c r="HJ53" s="35"/>
      <c r="HK53" s="35"/>
      <c r="HL53" s="35"/>
      <c r="HM53" s="35"/>
      <c r="HN53" s="35"/>
      <c r="HO53" s="35"/>
      <c r="HP53" s="35"/>
      <c r="HQ53" s="35"/>
      <c r="HR53" s="35"/>
      <c r="HS53" s="35"/>
      <c r="HT53" s="35"/>
      <c r="HU53" s="35"/>
      <c r="HV53" s="35"/>
      <c r="HW53" s="35"/>
      <c r="HX53" s="35"/>
      <c r="HY53" s="35"/>
      <c r="HZ53" s="35"/>
      <c r="IA53" s="35"/>
      <c r="IB53" s="35"/>
      <c r="IC53" s="35"/>
      <c r="ID53" s="35"/>
      <c r="IE53" s="35"/>
      <c r="IF53" s="35"/>
      <c r="IG53" s="35"/>
      <c r="IH53" s="35"/>
      <c r="II53" s="35"/>
      <c r="IJ53" s="35"/>
      <c r="IK53" s="35"/>
      <c r="IL53" s="35"/>
      <c r="IM53" s="35"/>
      <c r="IN53" s="35"/>
      <c r="IO53" s="35"/>
      <c r="IP53" s="35"/>
    </row>
    <row r="54" s="1" customFormat="1" ht="51" customHeight="1" spans="1:250">
      <c r="A54" s="20"/>
      <c r="B54" s="21"/>
      <c r="C54" s="22"/>
      <c r="D54" s="23"/>
      <c r="E54" s="24" t="s">
        <v>90</v>
      </c>
      <c r="F54" s="32">
        <v>956942</v>
      </c>
      <c r="G54" s="32">
        <v>956942</v>
      </c>
      <c r="H54" s="26" t="s">
        <v>59</v>
      </c>
      <c r="I54" s="24"/>
      <c r="J54" s="36">
        <v>35</v>
      </c>
      <c r="K54" s="37">
        <v>7</v>
      </c>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c r="FH54" s="35"/>
      <c r="FI54" s="35"/>
      <c r="FJ54" s="35"/>
      <c r="FK54" s="35"/>
      <c r="FL54" s="35"/>
      <c r="FM54" s="35"/>
      <c r="FN54" s="35"/>
      <c r="FO54" s="35"/>
      <c r="FP54" s="35"/>
      <c r="FQ54" s="35"/>
      <c r="FR54" s="35"/>
      <c r="FS54" s="35"/>
      <c r="FT54" s="35"/>
      <c r="FU54" s="35"/>
      <c r="FV54" s="35"/>
      <c r="FW54" s="35"/>
      <c r="FX54" s="35"/>
      <c r="FY54" s="35"/>
      <c r="FZ54" s="35"/>
      <c r="GA54" s="35"/>
      <c r="GB54" s="35"/>
      <c r="GC54" s="35"/>
      <c r="GD54" s="35"/>
      <c r="GE54" s="35"/>
      <c r="GF54" s="35"/>
      <c r="GG54" s="35"/>
      <c r="GH54" s="35"/>
      <c r="GI54" s="35"/>
      <c r="GJ54" s="35"/>
      <c r="GK54" s="35"/>
      <c r="GL54" s="35"/>
      <c r="GM54" s="35"/>
      <c r="GN54" s="35"/>
      <c r="GO54" s="35"/>
      <c r="GP54" s="35"/>
      <c r="GQ54" s="35"/>
      <c r="GR54" s="35"/>
      <c r="GS54" s="35"/>
      <c r="GT54" s="35"/>
      <c r="GU54" s="35"/>
      <c r="GV54" s="35"/>
      <c r="GW54" s="35"/>
      <c r="GX54" s="35"/>
      <c r="GY54" s="35"/>
      <c r="GZ54" s="35"/>
      <c r="HA54" s="35"/>
      <c r="HB54" s="35"/>
      <c r="HC54" s="35"/>
      <c r="HD54" s="35"/>
      <c r="HE54" s="35"/>
      <c r="HF54" s="35"/>
      <c r="HG54" s="35"/>
      <c r="HH54" s="35"/>
      <c r="HI54" s="35"/>
      <c r="HJ54" s="35"/>
      <c r="HK54" s="35"/>
      <c r="HL54" s="35"/>
      <c r="HM54" s="35"/>
      <c r="HN54" s="35"/>
      <c r="HO54" s="35"/>
      <c r="HP54" s="35"/>
      <c r="HQ54" s="35"/>
      <c r="HR54" s="35"/>
      <c r="HS54" s="35"/>
      <c r="HT54" s="35"/>
      <c r="HU54" s="35"/>
      <c r="HV54" s="35"/>
      <c r="HW54" s="35"/>
      <c r="HX54" s="35"/>
      <c r="HY54" s="35"/>
      <c r="HZ54" s="35"/>
      <c r="IA54" s="35"/>
      <c r="IB54" s="35"/>
      <c r="IC54" s="35"/>
      <c r="ID54" s="35"/>
      <c r="IE54" s="35"/>
      <c r="IF54" s="35"/>
      <c r="IG54" s="35"/>
      <c r="IH54" s="35"/>
      <c r="II54" s="35"/>
      <c r="IJ54" s="35"/>
      <c r="IK54" s="35"/>
      <c r="IL54" s="35"/>
      <c r="IM54" s="35"/>
      <c r="IN54" s="35"/>
      <c r="IO54" s="35"/>
      <c r="IP54" s="35"/>
    </row>
    <row r="55" s="1" customFormat="1" ht="51" customHeight="1" spans="1:250">
      <c r="A55" s="20"/>
      <c r="B55" s="21"/>
      <c r="C55" s="22"/>
      <c r="D55" s="23"/>
      <c r="E55" s="24" t="s">
        <v>90</v>
      </c>
      <c r="F55" s="32">
        <v>951300</v>
      </c>
      <c r="G55" s="32">
        <v>951300</v>
      </c>
      <c r="H55" s="26" t="s">
        <v>84</v>
      </c>
      <c r="I55" s="24"/>
      <c r="J55" s="36">
        <v>36</v>
      </c>
      <c r="K55" s="37">
        <v>24</v>
      </c>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c r="HR55" s="35"/>
      <c r="HS55" s="35"/>
      <c r="HT55" s="35"/>
      <c r="HU55" s="35"/>
      <c r="HV55" s="35"/>
      <c r="HW55" s="35"/>
      <c r="HX55" s="35"/>
      <c r="HY55" s="35"/>
      <c r="HZ55" s="35"/>
      <c r="IA55" s="35"/>
      <c r="IB55" s="35"/>
      <c r="IC55" s="35"/>
      <c r="ID55" s="35"/>
      <c r="IE55" s="35"/>
      <c r="IF55" s="35"/>
      <c r="IG55" s="35"/>
      <c r="IH55" s="35"/>
      <c r="II55" s="35"/>
      <c r="IJ55" s="35"/>
      <c r="IK55" s="35"/>
      <c r="IL55" s="35"/>
      <c r="IM55" s="35"/>
      <c r="IN55" s="35"/>
      <c r="IO55" s="35"/>
      <c r="IP55" s="35"/>
    </row>
    <row r="56" s="1" customFormat="1" ht="51" customHeight="1" spans="1:250">
      <c r="A56" s="20"/>
      <c r="B56" s="21"/>
      <c r="C56" s="22"/>
      <c r="D56" s="23"/>
      <c r="E56" s="24" t="s">
        <v>90</v>
      </c>
      <c r="F56" s="32">
        <v>600000</v>
      </c>
      <c r="G56" s="32">
        <v>600000</v>
      </c>
      <c r="H56" s="26" t="s">
        <v>91</v>
      </c>
      <c r="I56" s="24"/>
      <c r="J56" s="36">
        <v>37</v>
      </c>
      <c r="K56" s="37">
        <v>12</v>
      </c>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c r="IP56" s="35"/>
    </row>
    <row r="57" s="1" customFormat="1" ht="51" customHeight="1" spans="1:250">
      <c r="A57" s="20"/>
      <c r="B57" s="21"/>
      <c r="C57" s="22"/>
      <c r="D57" s="23"/>
      <c r="E57" s="24" t="s">
        <v>90</v>
      </c>
      <c r="F57" s="32">
        <v>1000000</v>
      </c>
      <c r="G57" s="32">
        <v>1000000</v>
      </c>
      <c r="H57" s="26" t="s">
        <v>92</v>
      </c>
      <c r="I57" s="24"/>
      <c r="J57" s="36">
        <v>38</v>
      </c>
      <c r="K57" s="37">
        <v>19</v>
      </c>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row>
    <row r="58" s="1" customFormat="1" ht="51" customHeight="1" spans="1:250">
      <c r="A58" s="20"/>
      <c r="B58" s="21"/>
      <c r="C58" s="22"/>
      <c r="D58" s="23"/>
      <c r="E58" s="24" t="s">
        <v>32</v>
      </c>
      <c r="F58" s="32">
        <v>38078</v>
      </c>
      <c r="G58" s="32">
        <v>38078</v>
      </c>
      <c r="H58" s="26" t="s">
        <v>93</v>
      </c>
      <c r="I58" s="24"/>
      <c r="J58" s="36">
        <v>41</v>
      </c>
      <c r="K58" s="37">
        <v>14</v>
      </c>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c r="IL58" s="35"/>
      <c r="IM58" s="35"/>
      <c r="IN58" s="35"/>
      <c r="IO58" s="35"/>
      <c r="IP58" s="35"/>
    </row>
    <row r="59" s="1" customFormat="1" ht="51" customHeight="1" spans="1:250">
      <c r="A59" s="20"/>
      <c r="B59" s="21"/>
      <c r="C59" s="22"/>
      <c r="D59" s="23"/>
      <c r="E59" s="24" t="s">
        <v>69</v>
      </c>
      <c r="F59" s="27">
        <v>396270</v>
      </c>
      <c r="G59" s="27">
        <v>396270</v>
      </c>
      <c r="H59" s="26" t="s">
        <v>94</v>
      </c>
      <c r="I59" s="24"/>
      <c r="J59" s="36">
        <v>46</v>
      </c>
      <c r="K59" s="37">
        <v>15</v>
      </c>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FY59" s="35"/>
      <c r="FZ59" s="35"/>
      <c r="GA59" s="35"/>
      <c r="GB59" s="35"/>
      <c r="GC59" s="35"/>
      <c r="GD59" s="35"/>
      <c r="GE59" s="35"/>
      <c r="GF59" s="35"/>
      <c r="GG59" s="35"/>
      <c r="GH59" s="35"/>
      <c r="GI59" s="35"/>
      <c r="GJ59" s="35"/>
      <c r="GK59" s="35"/>
      <c r="GL59" s="35"/>
      <c r="GM59" s="35"/>
      <c r="GN59" s="35"/>
      <c r="GO59" s="35"/>
      <c r="GP59" s="35"/>
      <c r="GQ59" s="35"/>
      <c r="GR59" s="35"/>
      <c r="GS59" s="35"/>
      <c r="GT59" s="35"/>
      <c r="GU59" s="35"/>
      <c r="GV59" s="35"/>
      <c r="GW59" s="35"/>
      <c r="GX59" s="35"/>
      <c r="GY59" s="35"/>
      <c r="GZ59" s="35"/>
      <c r="HA59" s="35"/>
      <c r="HB59" s="35"/>
      <c r="HC59" s="35"/>
      <c r="HD59" s="35"/>
      <c r="HE59" s="35"/>
      <c r="HF59" s="35"/>
      <c r="HG59" s="35"/>
      <c r="HH59" s="35"/>
      <c r="HI59" s="35"/>
      <c r="HJ59" s="35"/>
      <c r="HK59" s="35"/>
      <c r="HL59" s="35"/>
      <c r="HM59" s="35"/>
      <c r="HN59" s="35"/>
      <c r="HO59" s="35"/>
      <c r="HP59" s="35"/>
      <c r="HQ59" s="35"/>
      <c r="HR59" s="35"/>
      <c r="HS59" s="35"/>
      <c r="HT59" s="35"/>
      <c r="HU59" s="35"/>
      <c r="HV59" s="35"/>
      <c r="HW59" s="35"/>
      <c r="HX59" s="35"/>
      <c r="HY59" s="35"/>
      <c r="HZ59" s="35"/>
      <c r="IA59" s="35"/>
      <c r="IB59" s="35"/>
      <c r="IC59" s="35"/>
      <c r="ID59" s="35"/>
      <c r="IE59" s="35"/>
      <c r="IF59" s="35"/>
      <c r="IG59" s="35"/>
      <c r="IH59" s="35"/>
      <c r="II59" s="35"/>
      <c r="IJ59" s="35"/>
      <c r="IK59" s="35"/>
      <c r="IL59" s="35"/>
      <c r="IM59" s="35"/>
      <c r="IN59" s="35"/>
      <c r="IO59" s="35"/>
      <c r="IP59" s="35"/>
    </row>
    <row r="60" s="1" customFormat="1" ht="51" customHeight="1" spans="1:250">
      <c r="A60" s="20"/>
      <c r="B60" s="21"/>
      <c r="C60" s="22"/>
      <c r="D60" s="23"/>
      <c r="E60" s="24" t="s">
        <v>95</v>
      </c>
      <c r="F60" s="27">
        <v>4931152.6</v>
      </c>
      <c r="G60" s="27">
        <v>4931152.6</v>
      </c>
      <c r="H60" s="26" t="s">
        <v>96</v>
      </c>
      <c r="I60" s="24"/>
      <c r="J60" s="36">
        <v>52</v>
      </c>
      <c r="K60" s="37">
        <v>31</v>
      </c>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c r="EO60" s="35"/>
      <c r="EP60" s="35"/>
      <c r="EQ60" s="35"/>
      <c r="ER60" s="35"/>
      <c r="ES60" s="35"/>
      <c r="ET60" s="35"/>
      <c r="EU60" s="35"/>
      <c r="EV60" s="35"/>
      <c r="EW60" s="35"/>
      <c r="EX60" s="35"/>
      <c r="EY60" s="35"/>
      <c r="EZ60" s="35"/>
      <c r="FA60" s="35"/>
      <c r="FB60" s="35"/>
      <c r="FC60" s="35"/>
      <c r="FD60" s="35"/>
      <c r="FE60" s="35"/>
      <c r="FF60" s="35"/>
      <c r="FG60" s="35"/>
      <c r="FH60" s="35"/>
      <c r="FI60" s="35"/>
      <c r="FJ60" s="35"/>
      <c r="FK60" s="35"/>
      <c r="FL60" s="35"/>
      <c r="FM60" s="35"/>
      <c r="FN60" s="35"/>
      <c r="FO60" s="35"/>
      <c r="FP60" s="35"/>
      <c r="FQ60" s="35"/>
      <c r="FR60" s="35"/>
      <c r="FS60" s="35"/>
      <c r="FT60" s="35"/>
      <c r="FU60" s="35"/>
      <c r="FV60" s="35"/>
      <c r="FW60" s="35"/>
      <c r="FX60" s="35"/>
      <c r="FY60" s="35"/>
      <c r="FZ60" s="35"/>
      <c r="GA60" s="35"/>
      <c r="GB60" s="35"/>
      <c r="GC60" s="35"/>
      <c r="GD60" s="35"/>
      <c r="GE60" s="35"/>
      <c r="GF60" s="35"/>
      <c r="GG60" s="35"/>
      <c r="GH60" s="35"/>
      <c r="GI60" s="35"/>
      <c r="GJ60" s="35"/>
      <c r="GK60" s="35"/>
      <c r="GL60" s="35"/>
      <c r="GM60" s="35"/>
      <c r="GN60" s="35"/>
      <c r="GO60" s="35"/>
      <c r="GP60" s="35"/>
      <c r="GQ60" s="35"/>
      <c r="GR60" s="35"/>
      <c r="GS60" s="35"/>
      <c r="GT60" s="35"/>
      <c r="GU60" s="35"/>
      <c r="GV60" s="35"/>
      <c r="GW60" s="35"/>
      <c r="GX60" s="35"/>
      <c r="GY60" s="35"/>
      <c r="GZ60" s="35"/>
      <c r="HA60" s="35"/>
      <c r="HB60" s="35"/>
      <c r="HC60" s="35"/>
      <c r="HD60" s="35"/>
      <c r="HE60" s="35"/>
      <c r="HF60" s="35"/>
      <c r="HG60" s="35"/>
      <c r="HH60" s="35"/>
      <c r="HI60" s="35"/>
      <c r="HJ60" s="35"/>
      <c r="HK60" s="35"/>
      <c r="HL60" s="35"/>
      <c r="HM60" s="35"/>
      <c r="HN60" s="35"/>
      <c r="HO60" s="35"/>
      <c r="HP60" s="35"/>
      <c r="HQ60" s="35"/>
      <c r="HR60" s="35"/>
      <c r="HS60" s="35"/>
      <c r="HT60" s="35"/>
      <c r="HU60" s="35"/>
      <c r="HV60" s="35"/>
      <c r="HW60" s="35"/>
      <c r="HX60" s="35"/>
      <c r="HY60" s="35"/>
      <c r="HZ60" s="35"/>
      <c r="IA60" s="35"/>
      <c r="IB60" s="35"/>
      <c r="IC60" s="35"/>
      <c r="ID60" s="35"/>
      <c r="IE60" s="35"/>
      <c r="IF60" s="35"/>
      <c r="IG60" s="35"/>
      <c r="IH60" s="35"/>
      <c r="II60" s="35"/>
      <c r="IJ60" s="35"/>
      <c r="IK60" s="35"/>
      <c r="IL60" s="35"/>
      <c r="IM60" s="35"/>
      <c r="IN60" s="35"/>
      <c r="IO60" s="35"/>
      <c r="IP60" s="35"/>
    </row>
    <row r="61" s="1" customFormat="1" ht="51" customHeight="1" spans="1:250">
      <c r="A61" s="20"/>
      <c r="B61" s="21"/>
      <c r="C61" s="22"/>
      <c r="D61" s="23"/>
      <c r="E61" s="24" t="s">
        <v>95</v>
      </c>
      <c r="F61" s="27">
        <f>471799</f>
        <v>471799</v>
      </c>
      <c r="G61" s="27">
        <f>471799</f>
        <v>471799</v>
      </c>
      <c r="H61" s="26" t="s">
        <v>97</v>
      </c>
      <c r="I61" s="24"/>
      <c r="J61" s="36">
        <v>53</v>
      </c>
      <c r="K61" s="37">
        <v>33</v>
      </c>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row>
    <row r="62" s="1" customFormat="1" ht="51" customHeight="1" spans="1:250">
      <c r="A62" s="20"/>
      <c r="B62" s="21"/>
      <c r="C62" s="22"/>
      <c r="D62" s="23"/>
      <c r="E62" s="24" t="s">
        <v>95</v>
      </c>
      <c r="F62" s="27">
        <v>140000</v>
      </c>
      <c r="G62" s="27">
        <v>140000</v>
      </c>
      <c r="H62" s="26" t="s">
        <v>98</v>
      </c>
      <c r="I62" s="24"/>
      <c r="J62" s="36">
        <v>53</v>
      </c>
      <c r="K62" s="37">
        <v>40</v>
      </c>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c r="HF62" s="35"/>
      <c r="HG62" s="35"/>
      <c r="HH62" s="35"/>
      <c r="HI62" s="35"/>
      <c r="HJ62" s="35"/>
      <c r="HK62" s="35"/>
      <c r="HL62" s="35"/>
      <c r="HM62" s="35"/>
      <c r="HN62" s="35"/>
      <c r="HO62" s="35"/>
      <c r="HP62" s="35"/>
      <c r="HQ62" s="35"/>
      <c r="HR62" s="35"/>
      <c r="HS62" s="35"/>
      <c r="HT62" s="35"/>
      <c r="HU62" s="35"/>
      <c r="HV62" s="35"/>
      <c r="HW62" s="35"/>
      <c r="HX62" s="35"/>
      <c r="HY62" s="35"/>
      <c r="HZ62" s="35"/>
      <c r="IA62" s="35"/>
      <c r="IB62" s="35"/>
      <c r="IC62" s="35"/>
      <c r="ID62" s="35"/>
      <c r="IE62" s="35"/>
      <c r="IF62" s="35"/>
      <c r="IG62" s="35"/>
      <c r="IH62" s="35"/>
      <c r="II62" s="35"/>
      <c r="IJ62" s="35"/>
      <c r="IK62" s="35"/>
      <c r="IL62" s="35"/>
      <c r="IM62" s="35"/>
      <c r="IN62" s="35"/>
      <c r="IO62" s="35"/>
      <c r="IP62" s="35"/>
    </row>
    <row r="63" s="1" customFormat="1" ht="51" customHeight="1" spans="1:250">
      <c r="A63" s="20"/>
      <c r="B63" s="21"/>
      <c r="C63" s="22"/>
      <c r="D63" s="23"/>
      <c r="E63" s="24" t="s">
        <v>99</v>
      </c>
      <c r="F63" s="27">
        <v>229230</v>
      </c>
      <c r="G63" s="27">
        <v>229230</v>
      </c>
      <c r="H63" s="26" t="s">
        <v>100</v>
      </c>
      <c r="I63" s="24"/>
      <c r="J63" s="36">
        <v>54</v>
      </c>
      <c r="K63" s="37">
        <v>40</v>
      </c>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c r="IL63" s="35"/>
      <c r="IM63" s="35"/>
      <c r="IN63" s="35"/>
      <c r="IO63" s="35"/>
      <c r="IP63" s="35"/>
    </row>
    <row r="64" s="1" customFormat="1" ht="51" customHeight="1" spans="1:250">
      <c r="A64" s="20"/>
      <c r="B64" s="21"/>
      <c r="C64" s="22"/>
      <c r="D64" s="23"/>
      <c r="E64" s="24" t="s">
        <v>99</v>
      </c>
      <c r="F64" s="27">
        <v>133100</v>
      </c>
      <c r="G64" s="27">
        <v>133100</v>
      </c>
      <c r="H64" s="26" t="s">
        <v>101</v>
      </c>
      <c r="I64" s="24"/>
      <c r="J64" s="36">
        <v>55</v>
      </c>
      <c r="K64" s="37">
        <v>40</v>
      </c>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c r="EJ64" s="35"/>
      <c r="EK64" s="35"/>
      <c r="EL64" s="35"/>
      <c r="EM64" s="35"/>
      <c r="EN64" s="35"/>
      <c r="EO64" s="35"/>
      <c r="EP64" s="35"/>
      <c r="EQ64" s="35"/>
      <c r="ER64" s="35"/>
      <c r="ES64" s="35"/>
      <c r="ET64" s="35"/>
      <c r="EU64" s="35"/>
      <c r="EV64" s="35"/>
      <c r="EW64" s="35"/>
      <c r="EX64" s="35"/>
      <c r="EY64" s="35"/>
      <c r="EZ64" s="35"/>
      <c r="FA64" s="35"/>
      <c r="FB64" s="35"/>
      <c r="FC64" s="35"/>
      <c r="FD64" s="35"/>
      <c r="FE64" s="35"/>
      <c r="FF64" s="35"/>
      <c r="FG64" s="35"/>
      <c r="FH64" s="35"/>
      <c r="FI64" s="35"/>
      <c r="FJ64" s="35"/>
      <c r="FK64" s="35"/>
      <c r="FL64" s="35"/>
      <c r="FM64" s="35"/>
      <c r="FN64" s="35"/>
      <c r="FO64" s="35"/>
      <c r="FP64" s="35"/>
      <c r="FQ64" s="35"/>
      <c r="FR64" s="35"/>
      <c r="FS64" s="35"/>
      <c r="FT64" s="35"/>
      <c r="FU64" s="35"/>
      <c r="FV64" s="35"/>
      <c r="FW64" s="35"/>
      <c r="FX64" s="35"/>
      <c r="FY64" s="35"/>
      <c r="FZ64" s="35"/>
      <c r="GA64" s="35"/>
      <c r="GB64" s="35"/>
      <c r="GC64" s="35"/>
      <c r="GD64" s="35"/>
      <c r="GE64" s="35"/>
      <c r="GF64" s="35"/>
      <c r="GG64" s="35"/>
      <c r="GH64" s="35"/>
      <c r="GI64" s="35"/>
      <c r="GJ64" s="35"/>
      <c r="GK64" s="35"/>
      <c r="GL64" s="35"/>
      <c r="GM64" s="35"/>
      <c r="GN64" s="35"/>
      <c r="GO64" s="35"/>
      <c r="GP64" s="35"/>
      <c r="GQ64" s="35"/>
      <c r="GR64" s="35"/>
      <c r="GS64" s="35"/>
      <c r="GT64" s="35"/>
      <c r="GU64" s="35"/>
      <c r="GV64" s="35"/>
      <c r="GW64" s="35"/>
      <c r="GX64" s="35"/>
      <c r="GY64" s="35"/>
      <c r="GZ64" s="35"/>
      <c r="HA64" s="35"/>
      <c r="HB64" s="35"/>
      <c r="HC64" s="35"/>
      <c r="HD64" s="35"/>
      <c r="HE64" s="35"/>
      <c r="HF64" s="35"/>
      <c r="HG64" s="35"/>
      <c r="HH64" s="35"/>
      <c r="HI64" s="35"/>
      <c r="HJ64" s="35"/>
      <c r="HK64" s="35"/>
      <c r="HL64" s="35"/>
      <c r="HM64" s="35"/>
      <c r="HN64" s="35"/>
      <c r="HO64" s="35"/>
      <c r="HP64" s="35"/>
      <c r="HQ64" s="35"/>
      <c r="HR64" s="35"/>
      <c r="HS64" s="35"/>
      <c r="HT64" s="35"/>
      <c r="HU64" s="35"/>
      <c r="HV64" s="35"/>
      <c r="HW64" s="35"/>
      <c r="HX64" s="35"/>
      <c r="HY64" s="35"/>
      <c r="HZ64" s="35"/>
      <c r="IA64" s="35"/>
      <c r="IB64" s="35"/>
      <c r="IC64" s="35"/>
      <c r="ID64" s="35"/>
      <c r="IE64" s="35"/>
      <c r="IF64" s="35"/>
      <c r="IG64" s="35"/>
      <c r="IH64" s="35"/>
      <c r="II64" s="35"/>
      <c r="IJ64" s="35"/>
      <c r="IK64" s="35"/>
      <c r="IL64" s="35"/>
      <c r="IM64" s="35"/>
      <c r="IN64" s="35"/>
      <c r="IO64" s="35"/>
      <c r="IP64" s="35"/>
    </row>
    <row r="65" s="1" customFormat="1" ht="51" customHeight="1" spans="1:250">
      <c r="A65" s="20"/>
      <c r="B65" s="21"/>
      <c r="C65" s="22"/>
      <c r="D65" s="23"/>
      <c r="E65" s="24" t="s">
        <v>102</v>
      </c>
      <c r="F65" s="27">
        <v>63730</v>
      </c>
      <c r="G65" s="27">
        <v>63730</v>
      </c>
      <c r="H65" s="26" t="s">
        <v>103</v>
      </c>
      <c r="I65" s="24"/>
      <c r="J65" s="36">
        <v>56</v>
      </c>
      <c r="K65" s="37">
        <v>40</v>
      </c>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row>
    <row r="66" s="1" customFormat="1" ht="51" customHeight="1" spans="1:250">
      <c r="A66" s="20"/>
      <c r="B66" s="21"/>
      <c r="C66" s="22"/>
      <c r="D66" s="23"/>
      <c r="E66" s="24" t="s">
        <v>102</v>
      </c>
      <c r="F66" s="27">
        <v>116380</v>
      </c>
      <c r="G66" s="27">
        <v>116380</v>
      </c>
      <c r="H66" s="26" t="s">
        <v>104</v>
      </c>
      <c r="I66" s="24"/>
      <c r="J66" s="36">
        <v>57</v>
      </c>
      <c r="K66" s="37">
        <v>40</v>
      </c>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c r="EZ66" s="35"/>
      <c r="FA66" s="35"/>
      <c r="FB66" s="35"/>
      <c r="FC66" s="35"/>
      <c r="FD66" s="35"/>
      <c r="FE66" s="35"/>
      <c r="FF66" s="35"/>
      <c r="FG66" s="35"/>
      <c r="FH66" s="35"/>
      <c r="FI66" s="35"/>
      <c r="FJ66" s="35"/>
      <c r="FK66" s="35"/>
      <c r="FL66" s="35"/>
      <c r="FM66" s="35"/>
      <c r="FN66" s="35"/>
      <c r="FO66" s="35"/>
      <c r="FP66" s="35"/>
      <c r="FQ66" s="35"/>
      <c r="FR66" s="35"/>
      <c r="FS66" s="35"/>
      <c r="FT66" s="35"/>
      <c r="FU66" s="35"/>
      <c r="FV66" s="35"/>
      <c r="FW66" s="35"/>
      <c r="FX66" s="35"/>
      <c r="FY66" s="35"/>
      <c r="FZ66" s="35"/>
      <c r="GA66" s="35"/>
      <c r="GB66" s="35"/>
      <c r="GC66" s="35"/>
      <c r="GD66" s="35"/>
      <c r="GE66" s="35"/>
      <c r="GF66" s="35"/>
      <c r="GG66" s="35"/>
      <c r="GH66" s="35"/>
      <c r="GI66" s="35"/>
      <c r="GJ66" s="35"/>
      <c r="GK66" s="35"/>
      <c r="GL66" s="35"/>
      <c r="GM66" s="35"/>
      <c r="GN66" s="35"/>
      <c r="GO66" s="35"/>
      <c r="GP66" s="35"/>
      <c r="GQ66" s="35"/>
      <c r="GR66" s="35"/>
      <c r="GS66" s="35"/>
      <c r="GT66" s="35"/>
      <c r="GU66" s="35"/>
      <c r="GV66" s="35"/>
      <c r="GW66" s="35"/>
      <c r="GX66" s="35"/>
      <c r="GY66" s="35"/>
      <c r="GZ66" s="35"/>
      <c r="HA66" s="35"/>
      <c r="HB66" s="35"/>
      <c r="HC66" s="35"/>
      <c r="HD66" s="35"/>
      <c r="HE66" s="35"/>
      <c r="HF66" s="35"/>
      <c r="HG66" s="35"/>
      <c r="HH66" s="35"/>
      <c r="HI66" s="35"/>
      <c r="HJ66" s="35"/>
      <c r="HK66" s="35"/>
      <c r="HL66" s="35"/>
      <c r="HM66" s="35"/>
      <c r="HN66" s="35"/>
      <c r="HO66" s="35"/>
      <c r="HP66" s="35"/>
      <c r="HQ66" s="35"/>
      <c r="HR66" s="35"/>
      <c r="HS66" s="35"/>
      <c r="HT66" s="35"/>
      <c r="HU66" s="35"/>
      <c r="HV66" s="35"/>
      <c r="HW66" s="35"/>
      <c r="HX66" s="35"/>
      <c r="HY66" s="35"/>
      <c r="HZ66" s="35"/>
      <c r="IA66" s="35"/>
      <c r="IB66" s="35"/>
      <c r="IC66" s="35"/>
      <c r="ID66" s="35"/>
      <c r="IE66" s="35"/>
      <c r="IF66" s="35"/>
      <c r="IG66" s="35"/>
      <c r="IH66" s="35"/>
      <c r="II66" s="35"/>
      <c r="IJ66" s="35"/>
      <c r="IK66" s="35"/>
      <c r="IL66" s="35"/>
      <c r="IM66" s="35"/>
      <c r="IN66" s="35"/>
      <c r="IO66" s="35"/>
      <c r="IP66" s="35"/>
    </row>
    <row r="67" s="1" customFormat="1" ht="51" customHeight="1" spans="1:250">
      <c r="A67" s="20"/>
      <c r="B67" s="21"/>
      <c r="C67" s="22"/>
      <c r="D67" s="23"/>
      <c r="E67" s="24" t="s">
        <v>102</v>
      </c>
      <c r="F67" s="27">
        <v>2800000</v>
      </c>
      <c r="G67" s="27">
        <v>2800000</v>
      </c>
      <c r="H67" s="26" t="s">
        <v>105</v>
      </c>
      <c r="I67" s="24"/>
      <c r="J67" s="36">
        <v>58</v>
      </c>
      <c r="K67" s="37">
        <v>27</v>
      </c>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c r="EZ67" s="35"/>
      <c r="FA67" s="35"/>
      <c r="FB67" s="35"/>
      <c r="FC67" s="35"/>
      <c r="FD67" s="35"/>
      <c r="FE67" s="35"/>
      <c r="FF67" s="35"/>
      <c r="FG67" s="35"/>
      <c r="FH67" s="35"/>
      <c r="FI67" s="35"/>
      <c r="FJ67" s="35"/>
      <c r="FK67" s="35"/>
      <c r="FL67" s="35"/>
      <c r="FM67" s="35"/>
      <c r="FN67" s="35"/>
      <c r="FO67" s="35"/>
      <c r="FP67" s="35"/>
      <c r="FQ67" s="35"/>
      <c r="FR67" s="35"/>
      <c r="FS67" s="35"/>
      <c r="FT67" s="35"/>
      <c r="FU67" s="35"/>
      <c r="FV67" s="35"/>
      <c r="FW67" s="35"/>
      <c r="FX67" s="35"/>
      <c r="FY67" s="35"/>
      <c r="FZ67" s="35"/>
      <c r="GA67" s="35"/>
      <c r="GB67" s="35"/>
      <c r="GC67" s="35"/>
      <c r="GD67" s="35"/>
      <c r="GE67" s="35"/>
      <c r="GF67" s="35"/>
      <c r="GG67" s="35"/>
      <c r="GH67" s="35"/>
      <c r="GI67" s="35"/>
      <c r="GJ67" s="35"/>
      <c r="GK67" s="35"/>
      <c r="GL67" s="35"/>
      <c r="GM67" s="35"/>
      <c r="GN67" s="35"/>
      <c r="GO67" s="35"/>
      <c r="GP67" s="35"/>
      <c r="GQ67" s="35"/>
      <c r="GR67" s="35"/>
      <c r="GS67" s="35"/>
      <c r="GT67" s="35"/>
      <c r="GU67" s="35"/>
      <c r="GV67" s="35"/>
      <c r="GW67" s="35"/>
      <c r="GX67" s="35"/>
      <c r="GY67" s="35"/>
      <c r="GZ67" s="35"/>
      <c r="HA67" s="35"/>
      <c r="HB67" s="35"/>
      <c r="HC67" s="35"/>
      <c r="HD67" s="35"/>
      <c r="HE67" s="35"/>
      <c r="HF67" s="35"/>
      <c r="HG67" s="35"/>
      <c r="HH67" s="35"/>
      <c r="HI67" s="35"/>
      <c r="HJ67" s="35"/>
      <c r="HK67" s="35"/>
      <c r="HL67" s="35"/>
      <c r="HM67" s="35"/>
      <c r="HN67" s="35"/>
      <c r="HO67" s="35"/>
      <c r="HP67" s="35"/>
      <c r="HQ67" s="35"/>
      <c r="HR67" s="35"/>
      <c r="HS67" s="35"/>
      <c r="HT67" s="35"/>
      <c r="HU67" s="35"/>
      <c r="HV67" s="35"/>
      <c r="HW67" s="35"/>
      <c r="HX67" s="35"/>
      <c r="HY67" s="35"/>
      <c r="HZ67" s="35"/>
      <c r="IA67" s="35"/>
      <c r="IB67" s="35"/>
      <c r="IC67" s="35"/>
      <c r="ID67" s="35"/>
      <c r="IE67" s="35"/>
      <c r="IF67" s="35"/>
      <c r="IG67" s="35"/>
      <c r="IH67" s="35"/>
      <c r="II67" s="35"/>
      <c r="IJ67" s="35"/>
      <c r="IK67" s="35"/>
      <c r="IL67" s="35"/>
      <c r="IM67" s="35"/>
      <c r="IN67" s="35"/>
      <c r="IO67" s="35"/>
      <c r="IP67" s="35"/>
    </row>
    <row r="68" s="1" customFormat="1" ht="51" customHeight="1" spans="1:250">
      <c r="A68" s="20"/>
      <c r="B68" s="21"/>
      <c r="C68" s="22"/>
      <c r="D68" s="23"/>
      <c r="E68" s="24" t="s">
        <v>102</v>
      </c>
      <c r="F68" s="27">
        <v>444000</v>
      </c>
      <c r="G68" s="27">
        <v>444000</v>
      </c>
      <c r="H68" s="26" t="s">
        <v>106</v>
      </c>
      <c r="I68" s="24"/>
      <c r="J68" s="36">
        <v>59</v>
      </c>
      <c r="K68" s="37">
        <v>49</v>
      </c>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35"/>
      <c r="GB68" s="35"/>
      <c r="GC68" s="35"/>
      <c r="GD68" s="35"/>
      <c r="GE68" s="35"/>
      <c r="GF68" s="35"/>
      <c r="GG68" s="35"/>
      <c r="GH68" s="35"/>
      <c r="GI68" s="35"/>
      <c r="GJ68" s="35"/>
      <c r="GK68" s="35"/>
      <c r="GL68" s="35"/>
      <c r="GM68" s="35"/>
      <c r="GN68" s="35"/>
      <c r="GO68" s="35"/>
      <c r="GP68" s="35"/>
      <c r="GQ68" s="35"/>
      <c r="GR68" s="35"/>
      <c r="GS68" s="35"/>
      <c r="GT68" s="35"/>
      <c r="GU68" s="35"/>
      <c r="GV68" s="35"/>
      <c r="GW68" s="35"/>
      <c r="GX68" s="35"/>
      <c r="GY68" s="35"/>
      <c r="GZ68" s="35"/>
      <c r="HA68" s="35"/>
      <c r="HB68" s="35"/>
      <c r="HC68" s="35"/>
      <c r="HD68" s="35"/>
      <c r="HE68" s="35"/>
      <c r="HF68" s="35"/>
      <c r="HG68" s="35"/>
      <c r="HH68" s="35"/>
      <c r="HI68" s="35"/>
      <c r="HJ68" s="35"/>
      <c r="HK68" s="35"/>
      <c r="HL68" s="35"/>
      <c r="HM68" s="35"/>
      <c r="HN68" s="35"/>
      <c r="HO68" s="35"/>
      <c r="HP68" s="35"/>
      <c r="HQ68" s="35"/>
      <c r="HR68" s="35"/>
      <c r="HS68" s="35"/>
      <c r="HT68" s="35"/>
      <c r="HU68" s="35"/>
      <c r="HV68" s="35"/>
      <c r="HW68" s="35"/>
      <c r="HX68" s="35"/>
      <c r="HY68" s="35"/>
      <c r="HZ68" s="35"/>
      <c r="IA68" s="35"/>
      <c r="IB68" s="35"/>
      <c r="IC68" s="35"/>
      <c r="ID68" s="35"/>
      <c r="IE68" s="35"/>
      <c r="IF68" s="35"/>
      <c r="IG68" s="35"/>
      <c r="IH68" s="35"/>
      <c r="II68" s="35"/>
      <c r="IJ68" s="35"/>
      <c r="IK68" s="35"/>
      <c r="IL68" s="35"/>
      <c r="IM68" s="35"/>
      <c r="IN68" s="35"/>
      <c r="IO68" s="35"/>
      <c r="IP68" s="35"/>
    </row>
    <row r="69" s="1" customFormat="1" ht="51" customHeight="1" spans="1:250">
      <c r="A69" s="20"/>
      <c r="B69" s="21"/>
      <c r="C69" s="22"/>
      <c r="D69" s="23"/>
      <c r="E69" s="24" t="s">
        <v>102</v>
      </c>
      <c r="F69" s="27">
        <v>273274</v>
      </c>
      <c r="G69" s="27">
        <v>273274</v>
      </c>
      <c r="H69" s="26" t="s">
        <v>107</v>
      </c>
      <c r="I69" s="24"/>
      <c r="J69" s="36">
        <v>61</v>
      </c>
      <c r="K69" s="37">
        <v>40</v>
      </c>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c r="IP69" s="35"/>
    </row>
    <row r="70" s="1" customFormat="1" ht="51" customHeight="1" spans="1:250">
      <c r="A70" s="20"/>
      <c r="B70" s="21"/>
      <c r="C70" s="22"/>
      <c r="D70" s="23"/>
      <c r="E70" s="24" t="s">
        <v>108</v>
      </c>
      <c r="F70" s="27">
        <v>975643</v>
      </c>
      <c r="G70" s="27">
        <v>975643</v>
      </c>
      <c r="H70" s="26" t="s">
        <v>59</v>
      </c>
      <c r="I70" s="24"/>
      <c r="J70" s="36">
        <v>68</v>
      </c>
      <c r="K70" s="37">
        <v>7</v>
      </c>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35"/>
      <c r="GB70" s="35"/>
      <c r="GC70" s="35"/>
      <c r="GD70" s="35"/>
      <c r="GE70" s="35"/>
      <c r="GF70" s="35"/>
      <c r="GG70" s="35"/>
      <c r="GH70" s="35"/>
      <c r="GI70" s="35"/>
      <c r="GJ70" s="35"/>
      <c r="GK70" s="35"/>
      <c r="GL70" s="35"/>
      <c r="GM70" s="35"/>
      <c r="GN70" s="35"/>
      <c r="GO70" s="35"/>
      <c r="GP70" s="35"/>
      <c r="GQ70" s="35"/>
      <c r="GR70" s="35"/>
      <c r="GS70" s="35"/>
      <c r="GT70" s="35"/>
      <c r="GU70" s="35"/>
      <c r="GV70" s="35"/>
      <c r="GW70" s="35"/>
      <c r="GX70" s="35"/>
      <c r="GY70" s="35"/>
      <c r="GZ70" s="35"/>
      <c r="HA70" s="35"/>
      <c r="HB70" s="35"/>
      <c r="HC70" s="35"/>
      <c r="HD70" s="35"/>
      <c r="HE70" s="35"/>
      <c r="HF70" s="35"/>
      <c r="HG70" s="35"/>
      <c r="HH70" s="35"/>
      <c r="HI70" s="35"/>
      <c r="HJ70" s="35"/>
      <c r="HK70" s="35"/>
      <c r="HL70" s="35"/>
      <c r="HM70" s="35"/>
      <c r="HN70" s="35"/>
      <c r="HO70" s="35"/>
      <c r="HP70" s="35"/>
      <c r="HQ70" s="35"/>
      <c r="HR70" s="35"/>
      <c r="HS70" s="35"/>
      <c r="HT70" s="35"/>
      <c r="HU70" s="35"/>
      <c r="HV70" s="35"/>
      <c r="HW70" s="35"/>
      <c r="HX70" s="35"/>
      <c r="HY70" s="35"/>
      <c r="HZ70" s="35"/>
      <c r="IA70" s="35"/>
      <c r="IB70" s="35"/>
      <c r="IC70" s="35"/>
      <c r="ID70" s="35"/>
      <c r="IE70" s="35"/>
      <c r="IF70" s="35"/>
      <c r="IG70" s="35"/>
      <c r="IH70" s="35"/>
      <c r="II70" s="35"/>
      <c r="IJ70" s="35"/>
      <c r="IK70" s="35"/>
      <c r="IL70" s="35"/>
      <c r="IM70" s="35"/>
      <c r="IN70" s="35"/>
      <c r="IO70" s="35"/>
      <c r="IP70" s="35"/>
    </row>
    <row r="71" s="1" customFormat="1" ht="51" customHeight="1" spans="1:250">
      <c r="A71" s="20"/>
      <c r="B71" s="21"/>
      <c r="C71" s="22"/>
      <c r="D71" s="23"/>
      <c r="E71" s="24" t="s">
        <v>109</v>
      </c>
      <c r="F71" s="27">
        <v>330482</v>
      </c>
      <c r="G71" s="27">
        <v>330482</v>
      </c>
      <c r="H71" s="26" t="s">
        <v>110</v>
      </c>
      <c r="I71" s="24"/>
      <c r="J71" s="36">
        <v>87</v>
      </c>
      <c r="K71" s="37">
        <v>14</v>
      </c>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c r="GH71" s="35"/>
      <c r="GI71" s="35"/>
      <c r="GJ71" s="35"/>
      <c r="GK71" s="35"/>
      <c r="GL71" s="35"/>
      <c r="GM71" s="35"/>
      <c r="GN71" s="35"/>
      <c r="GO71" s="35"/>
      <c r="GP71" s="35"/>
      <c r="GQ71" s="35"/>
      <c r="GR71" s="35"/>
      <c r="GS71" s="35"/>
      <c r="GT71" s="35"/>
      <c r="GU71" s="35"/>
      <c r="GV71" s="35"/>
      <c r="GW71" s="35"/>
      <c r="GX71" s="35"/>
      <c r="GY71" s="35"/>
      <c r="GZ71" s="35"/>
      <c r="HA71" s="35"/>
      <c r="HB71" s="35"/>
      <c r="HC71" s="35"/>
      <c r="HD71" s="35"/>
      <c r="HE71" s="35"/>
      <c r="HF71" s="35"/>
      <c r="HG71" s="35"/>
      <c r="HH71" s="35"/>
      <c r="HI71" s="35"/>
      <c r="HJ71" s="35"/>
      <c r="HK71" s="35"/>
      <c r="HL71" s="35"/>
      <c r="HM71" s="35"/>
      <c r="HN71" s="35"/>
      <c r="HO71" s="35"/>
      <c r="HP71" s="35"/>
      <c r="HQ71" s="35"/>
      <c r="HR71" s="35"/>
      <c r="HS71" s="35"/>
      <c r="HT71" s="35"/>
      <c r="HU71" s="35"/>
      <c r="HV71" s="35"/>
      <c r="HW71" s="35"/>
      <c r="HX71" s="35"/>
      <c r="HY71" s="35"/>
      <c r="HZ71" s="35"/>
      <c r="IA71" s="35"/>
      <c r="IB71" s="35"/>
      <c r="IC71" s="35"/>
      <c r="ID71" s="35"/>
      <c r="IE71" s="35"/>
      <c r="IF71" s="35"/>
      <c r="IG71" s="35"/>
      <c r="IH71" s="35"/>
      <c r="II71" s="35"/>
      <c r="IJ71" s="35"/>
      <c r="IK71" s="35"/>
      <c r="IL71" s="35"/>
      <c r="IM71" s="35"/>
      <c r="IN71" s="35"/>
      <c r="IO71" s="35"/>
      <c r="IP71" s="35"/>
    </row>
    <row r="72" s="1" customFormat="1" ht="51" customHeight="1" spans="1:250">
      <c r="A72" s="20"/>
      <c r="B72" s="21"/>
      <c r="C72" s="22"/>
      <c r="D72" s="23"/>
      <c r="E72" s="24" t="s">
        <v>111</v>
      </c>
      <c r="F72" s="32">
        <v>430032</v>
      </c>
      <c r="G72" s="32">
        <v>393887</v>
      </c>
      <c r="H72" s="26" t="s">
        <v>91</v>
      </c>
      <c r="I72" s="24"/>
      <c r="J72" s="36">
        <v>89</v>
      </c>
      <c r="K72" s="37">
        <v>12</v>
      </c>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c r="GQ72" s="35"/>
      <c r="GR72" s="35"/>
      <c r="GS72" s="35"/>
      <c r="GT72" s="35"/>
      <c r="GU72" s="35"/>
      <c r="GV72" s="35"/>
      <c r="GW72" s="35"/>
      <c r="GX72" s="35"/>
      <c r="GY72" s="35"/>
      <c r="GZ72" s="35"/>
      <c r="HA72" s="35"/>
      <c r="HB72" s="35"/>
      <c r="HC72" s="35"/>
      <c r="HD72" s="35"/>
      <c r="HE72" s="35"/>
      <c r="HF72" s="35"/>
      <c r="HG72" s="35"/>
      <c r="HH72" s="35"/>
      <c r="HI72" s="35"/>
      <c r="HJ72" s="35"/>
      <c r="HK72" s="35"/>
      <c r="HL72" s="35"/>
      <c r="HM72" s="35"/>
      <c r="HN72" s="35"/>
      <c r="HO72" s="35"/>
      <c r="HP72" s="35"/>
      <c r="HQ72" s="35"/>
      <c r="HR72" s="35"/>
      <c r="HS72" s="35"/>
      <c r="HT72" s="35"/>
      <c r="HU72" s="35"/>
      <c r="HV72" s="35"/>
      <c r="HW72" s="35"/>
      <c r="HX72" s="35"/>
      <c r="HY72" s="35"/>
      <c r="HZ72" s="35"/>
      <c r="IA72" s="35"/>
      <c r="IB72" s="35"/>
      <c r="IC72" s="35"/>
      <c r="ID72" s="35"/>
      <c r="IE72" s="35"/>
      <c r="IF72" s="35"/>
      <c r="IG72" s="35"/>
      <c r="IH72" s="35"/>
      <c r="II72" s="35"/>
      <c r="IJ72" s="35"/>
      <c r="IK72" s="35"/>
      <c r="IL72" s="35"/>
      <c r="IM72" s="35"/>
      <c r="IN72" s="35"/>
      <c r="IO72" s="35"/>
      <c r="IP72" s="35"/>
    </row>
    <row r="73" s="1" customFormat="1" ht="51" customHeight="1" spans="1:250">
      <c r="A73" s="20"/>
      <c r="B73" s="21"/>
      <c r="C73" s="22"/>
      <c r="D73" s="23"/>
      <c r="E73" s="24" t="s">
        <v>33</v>
      </c>
      <c r="F73" s="25">
        <v>197600</v>
      </c>
      <c r="G73" s="25">
        <f>928336.2-495900-240000</f>
        <v>192436.2</v>
      </c>
      <c r="H73" s="26" t="s">
        <v>24</v>
      </c>
      <c r="I73" s="24"/>
      <c r="J73" s="36">
        <v>91</v>
      </c>
      <c r="K73" s="37">
        <v>3</v>
      </c>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c r="EO73" s="35"/>
      <c r="EP73" s="35"/>
      <c r="EQ73" s="35"/>
      <c r="ER73" s="35"/>
      <c r="ES73" s="35"/>
      <c r="ET73" s="35"/>
      <c r="EU73" s="35"/>
      <c r="EV73" s="35"/>
      <c r="EW73" s="35"/>
      <c r="EX73" s="35"/>
      <c r="EY73" s="35"/>
      <c r="EZ73" s="35"/>
      <c r="FA73" s="35"/>
      <c r="FB73" s="35"/>
      <c r="FC73" s="35"/>
      <c r="FD73" s="35"/>
      <c r="FE73" s="35"/>
      <c r="FF73" s="35"/>
      <c r="FG73" s="35"/>
      <c r="FH73" s="35"/>
      <c r="FI73" s="35"/>
      <c r="FJ73" s="35"/>
      <c r="FK73" s="35"/>
      <c r="FL73" s="35"/>
      <c r="FM73" s="35"/>
      <c r="FN73" s="35"/>
      <c r="FO73" s="35"/>
      <c r="FP73" s="35"/>
      <c r="FQ73" s="35"/>
      <c r="FR73" s="35"/>
      <c r="FS73" s="35"/>
      <c r="FT73" s="35"/>
      <c r="FU73" s="35"/>
      <c r="FV73" s="35"/>
      <c r="FW73" s="35"/>
      <c r="FX73" s="35"/>
      <c r="FY73" s="35"/>
      <c r="FZ73" s="35"/>
      <c r="GA73" s="35"/>
      <c r="GB73" s="35"/>
      <c r="GC73" s="35"/>
      <c r="GD73" s="35"/>
      <c r="GE73" s="35"/>
      <c r="GF73" s="35"/>
      <c r="GG73" s="35"/>
      <c r="GH73" s="35"/>
      <c r="GI73" s="35"/>
      <c r="GJ73" s="35"/>
      <c r="GK73" s="35"/>
      <c r="GL73" s="35"/>
      <c r="GM73" s="35"/>
      <c r="GN73" s="35"/>
      <c r="GO73" s="35"/>
      <c r="GP73" s="35"/>
      <c r="GQ73" s="35"/>
      <c r="GR73" s="35"/>
      <c r="GS73" s="35"/>
      <c r="GT73" s="35"/>
      <c r="GU73" s="35"/>
      <c r="GV73" s="35"/>
      <c r="GW73" s="35"/>
      <c r="GX73" s="35"/>
      <c r="GY73" s="35"/>
      <c r="GZ73" s="35"/>
      <c r="HA73" s="35"/>
      <c r="HB73" s="35"/>
      <c r="HC73" s="35"/>
      <c r="HD73" s="35"/>
      <c r="HE73" s="35"/>
      <c r="HF73" s="35"/>
      <c r="HG73" s="35"/>
      <c r="HH73" s="35"/>
      <c r="HI73" s="35"/>
      <c r="HJ73" s="35"/>
      <c r="HK73" s="35"/>
      <c r="HL73" s="35"/>
      <c r="HM73" s="35"/>
      <c r="HN73" s="35"/>
      <c r="HO73" s="35"/>
      <c r="HP73" s="35"/>
      <c r="HQ73" s="35"/>
      <c r="HR73" s="35"/>
      <c r="HS73" s="35"/>
      <c r="HT73" s="35"/>
      <c r="HU73" s="35"/>
      <c r="HV73" s="35"/>
      <c r="HW73" s="35"/>
      <c r="HX73" s="35"/>
      <c r="HY73" s="35"/>
      <c r="HZ73" s="35"/>
      <c r="IA73" s="35"/>
      <c r="IB73" s="35"/>
      <c r="IC73" s="35"/>
      <c r="ID73" s="35"/>
      <c r="IE73" s="35"/>
      <c r="IF73" s="35"/>
      <c r="IG73" s="35"/>
      <c r="IH73" s="35"/>
      <c r="II73" s="35"/>
      <c r="IJ73" s="35"/>
      <c r="IK73" s="35"/>
      <c r="IL73" s="35"/>
      <c r="IM73" s="35"/>
      <c r="IN73" s="35"/>
      <c r="IO73" s="35"/>
      <c r="IP73" s="35"/>
    </row>
    <row r="74" s="1" customFormat="1" ht="51" customHeight="1" spans="1:250">
      <c r="A74" s="20"/>
      <c r="B74" s="21"/>
      <c r="C74" s="22"/>
      <c r="D74" s="23"/>
      <c r="E74" s="24" t="s">
        <v>33</v>
      </c>
      <c r="F74" s="25">
        <v>2145000</v>
      </c>
      <c r="G74" s="25">
        <v>2145000</v>
      </c>
      <c r="H74" s="26" t="s">
        <v>112</v>
      </c>
      <c r="I74" s="24"/>
      <c r="J74" s="36">
        <v>105</v>
      </c>
      <c r="K74" s="37">
        <v>61</v>
      </c>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c r="GM74" s="35"/>
      <c r="GN74" s="35"/>
      <c r="GO74" s="35"/>
      <c r="GP74" s="35"/>
      <c r="GQ74" s="35"/>
      <c r="GR74" s="35"/>
      <c r="GS74" s="35"/>
      <c r="GT74" s="35"/>
      <c r="GU74" s="35"/>
      <c r="GV74" s="35"/>
      <c r="GW74" s="35"/>
      <c r="GX74" s="35"/>
      <c r="GY74" s="35"/>
      <c r="GZ74" s="35"/>
      <c r="HA74" s="35"/>
      <c r="HB74" s="35"/>
      <c r="HC74" s="35"/>
      <c r="HD74" s="35"/>
      <c r="HE74" s="35"/>
      <c r="HF74" s="35"/>
      <c r="HG74" s="35"/>
      <c r="HH74" s="35"/>
      <c r="HI74" s="35"/>
      <c r="HJ74" s="35"/>
      <c r="HK74" s="35"/>
      <c r="HL74" s="35"/>
      <c r="HM74" s="35"/>
      <c r="HN74" s="35"/>
      <c r="HO74" s="35"/>
      <c r="HP74" s="35"/>
      <c r="HQ74" s="35"/>
      <c r="HR74" s="35"/>
      <c r="HS74" s="35"/>
      <c r="HT74" s="35"/>
      <c r="HU74" s="35"/>
      <c r="HV74" s="35"/>
      <c r="HW74" s="35"/>
      <c r="HX74" s="35"/>
      <c r="HY74" s="35"/>
      <c r="HZ74" s="35"/>
      <c r="IA74" s="35"/>
      <c r="IB74" s="35"/>
      <c r="IC74" s="35"/>
      <c r="ID74" s="35"/>
      <c r="IE74" s="35"/>
      <c r="IF74" s="35"/>
      <c r="IG74" s="35"/>
      <c r="IH74" s="35"/>
      <c r="II74" s="35"/>
      <c r="IJ74" s="35"/>
      <c r="IK74" s="35"/>
      <c r="IL74" s="35"/>
      <c r="IM74" s="35"/>
      <c r="IN74" s="35"/>
      <c r="IO74" s="35"/>
      <c r="IP74" s="35"/>
    </row>
    <row r="75" s="1" customFormat="1" ht="51" customHeight="1" spans="1:250">
      <c r="A75" s="40" t="s">
        <v>113</v>
      </c>
      <c r="B75" s="40" t="s">
        <v>114</v>
      </c>
      <c r="C75" s="22" t="s">
        <v>16</v>
      </c>
      <c r="D75" s="41">
        <v>13606000</v>
      </c>
      <c r="E75" s="24" t="s">
        <v>80</v>
      </c>
      <c r="F75" s="27">
        <v>999550</v>
      </c>
      <c r="G75" s="27">
        <v>999408</v>
      </c>
      <c r="H75" s="26" t="s">
        <v>115</v>
      </c>
      <c r="I75" s="24">
        <f>D75-G75-G76-G77-G78-G79-G82-G83</f>
        <v>4150997</v>
      </c>
      <c r="J75" s="36">
        <v>110</v>
      </c>
      <c r="K75" s="37">
        <v>65</v>
      </c>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c r="HF75" s="35"/>
      <c r="HG75" s="35"/>
      <c r="HH75" s="35"/>
      <c r="HI75" s="35"/>
      <c r="HJ75" s="35"/>
      <c r="HK75" s="35"/>
      <c r="HL75" s="35"/>
      <c r="HM75" s="35"/>
      <c r="HN75" s="35"/>
      <c r="HO75" s="35"/>
      <c r="HP75" s="35"/>
      <c r="HQ75" s="35"/>
      <c r="HR75" s="35"/>
      <c r="HS75" s="35"/>
      <c r="HT75" s="35"/>
      <c r="HU75" s="35"/>
      <c r="HV75" s="35"/>
      <c r="HW75" s="35"/>
      <c r="HX75" s="35"/>
      <c r="HY75" s="35"/>
      <c r="HZ75" s="35"/>
      <c r="IA75" s="35"/>
      <c r="IB75" s="35"/>
      <c r="IC75" s="35"/>
      <c r="ID75" s="35"/>
      <c r="IE75" s="35"/>
      <c r="IF75" s="35"/>
      <c r="IG75" s="35"/>
      <c r="IH75" s="35"/>
      <c r="II75" s="35"/>
      <c r="IJ75" s="35"/>
      <c r="IK75" s="35"/>
      <c r="IL75" s="35"/>
      <c r="IM75" s="35"/>
      <c r="IN75" s="35"/>
      <c r="IO75" s="35"/>
      <c r="IP75" s="35"/>
    </row>
    <row r="76" s="1" customFormat="1" ht="51" customHeight="1" spans="1:250">
      <c r="A76" s="40"/>
      <c r="B76" s="40"/>
      <c r="C76" s="22"/>
      <c r="D76" s="41"/>
      <c r="E76" s="24" t="s">
        <v>40</v>
      </c>
      <c r="F76" s="27">
        <v>2000000</v>
      </c>
      <c r="G76" s="27">
        <v>2000000</v>
      </c>
      <c r="H76" s="26" t="s">
        <v>116</v>
      </c>
      <c r="I76" s="24"/>
      <c r="J76" s="36">
        <v>26</v>
      </c>
      <c r="K76" s="37">
        <v>98</v>
      </c>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35"/>
      <c r="GB76" s="35"/>
      <c r="GC76" s="35"/>
      <c r="GD76" s="35"/>
      <c r="GE76" s="35"/>
      <c r="GF76" s="35"/>
      <c r="GG76" s="35"/>
      <c r="GH76" s="35"/>
      <c r="GI76" s="35"/>
      <c r="GJ76" s="35"/>
      <c r="GK76" s="35"/>
      <c r="GL76" s="35"/>
      <c r="GM76" s="35"/>
      <c r="GN76" s="35"/>
      <c r="GO76" s="35"/>
      <c r="GP76" s="35"/>
      <c r="GQ76" s="35"/>
      <c r="GR76" s="35"/>
      <c r="GS76" s="35"/>
      <c r="GT76" s="35"/>
      <c r="GU76" s="35"/>
      <c r="GV76" s="35"/>
      <c r="GW76" s="35"/>
      <c r="GX76" s="35"/>
      <c r="GY76" s="35"/>
      <c r="GZ76" s="35"/>
      <c r="HA76" s="35"/>
      <c r="HB76" s="35"/>
      <c r="HC76" s="35"/>
      <c r="HD76" s="35"/>
      <c r="HE76" s="35"/>
      <c r="HF76" s="35"/>
      <c r="HG76" s="35"/>
      <c r="HH76" s="35"/>
      <c r="HI76" s="35"/>
      <c r="HJ76" s="35"/>
      <c r="HK76" s="35"/>
      <c r="HL76" s="35"/>
      <c r="HM76" s="35"/>
      <c r="HN76" s="35"/>
      <c r="HO76" s="35"/>
      <c r="HP76" s="35"/>
      <c r="HQ76" s="35"/>
      <c r="HR76" s="35"/>
      <c r="HS76" s="35"/>
      <c r="HT76" s="35"/>
      <c r="HU76" s="35"/>
      <c r="HV76" s="35"/>
      <c r="HW76" s="35"/>
      <c r="HX76" s="35"/>
      <c r="HY76" s="35"/>
      <c r="HZ76" s="35"/>
      <c r="IA76" s="35"/>
      <c r="IB76" s="35"/>
      <c r="IC76" s="35"/>
      <c r="ID76" s="35"/>
      <c r="IE76" s="35"/>
      <c r="IF76" s="35"/>
      <c r="IG76" s="35"/>
      <c r="IH76" s="35"/>
      <c r="II76" s="35"/>
      <c r="IJ76" s="35"/>
      <c r="IK76" s="35"/>
      <c r="IL76" s="35"/>
      <c r="IM76" s="35"/>
      <c r="IN76" s="35"/>
      <c r="IO76" s="35"/>
      <c r="IP76" s="35"/>
    </row>
    <row r="77" s="1" customFormat="1" ht="51" customHeight="1" spans="1:250">
      <c r="A77" s="40"/>
      <c r="B77" s="40"/>
      <c r="C77" s="22"/>
      <c r="D77" s="41"/>
      <c r="E77" s="24" t="s">
        <v>40</v>
      </c>
      <c r="F77" s="27">
        <v>2495400</v>
      </c>
      <c r="G77" s="27">
        <v>2495400</v>
      </c>
      <c r="H77" s="26" t="s">
        <v>117</v>
      </c>
      <c r="I77" s="24"/>
      <c r="J77" s="36">
        <v>37</v>
      </c>
      <c r="K77" s="37">
        <v>101</v>
      </c>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35"/>
      <c r="GB77" s="35"/>
      <c r="GC77" s="35"/>
      <c r="GD77" s="35"/>
      <c r="GE77" s="35"/>
      <c r="GF77" s="35"/>
      <c r="GG77" s="35"/>
      <c r="GH77" s="35"/>
      <c r="GI77" s="35"/>
      <c r="GJ77" s="35"/>
      <c r="GK77" s="35"/>
      <c r="GL77" s="35"/>
      <c r="GM77" s="35"/>
      <c r="GN77" s="35"/>
      <c r="GO77" s="35"/>
      <c r="GP77" s="35"/>
      <c r="GQ77" s="35"/>
      <c r="GR77" s="35"/>
      <c r="GS77" s="35"/>
      <c r="GT77" s="35"/>
      <c r="GU77" s="35"/>
      <c r="GV77" s="35"/>
      <c r="GW77" s="35"/>
      <c r="GX77" s="35"/>
      <c r="GY77" s="35"/>
      <c r="GZ77" s="35"/>
      <c r="HA77" s="35"/>
      <c r="HB77" s="35"/>
      <c r="HC77" s="35"/>
      <c r="HD77" s="35"/>
      <c r="HE77" s="35"/>
      <c r="HF77" s="35"/>
      <c r="HG77" s="35"/>
      <c r="HH77" s="35"/>
      <c r="HI77" s="35"/>
      <c r="HJ77" s="35"/>
      <c r="HK77" s="35"/>
      <c r="HL77" s="35"/>
      <c r="HM77" s="35"/>
      <c r="HN77" s="35"/>
      <c r="HO77" s="35"/>
      <c r="HP77" s="35"/>
      <c r="HQ77" s="35"/>
      <c r="HR77" s="35"/>
      <c r="HS77" s="35"/>
      <c r="HT77" s="35"/>
      <c r="HU77" s="35"/>
      <c r="HV77" s="35"/>
      <c r="HW77" s="35"/>
      <c r="HX77" s="35"/>
      <c r="HY77" s="35"/>
      <c r="HZ77" s="35"/>
      <c r="IA77" s="35"/>
      <c r="IB77" s="35"/>
      <c r="IC77" s="35"/>
      <c r="ID77" s="35"/>
      <c r="IE77" s="35"/>
      <c r="IF77" s="35"/>
      <c r="IG77" s="35"/>
      <c r="IH77" s="35"/>
      <c r="II77" s="35"/>
      <c r="IJ77" s="35"/>
      <c r="IK77" s="35"/>
      <c r="IL77" s="35"/>
      <c r="IM77" s="35"/>
      <c r="IN77" s="35"/>
      <c r="IO77" s="35"/>
      <c r="IP77" s="35"/>
    </row>
    <row r="78" s="1" customFormat="1" ht="51" customHeight="1" spans="1:250">
      <c r="A78" s="40"/>
      <c r="B78" s="40"/>
      <c r="C78" s="22"/>
      <c r="D78" s="41"/>
      <c r="E78" s="24" t="s">
        <v>118</v>
      </c>
      <c r="F78" s="27">
        <v>143000</v>
      </c>
      <c r="G78" s="27">
        <v>143000</v>
      </c>
      <c r="H78" s="26" t="s">
        <v>119</v>
      </c>
      <c r="I78" s="24"/>
      <c r="J78" s="36">
        <v>77</v>
      </c>
      <c r="K78" s="37">
        <v>124</v>
      </c>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35"/>
      <c r="GB78" s="35"/>
      <c r="GC78" s="35"/>
      <c r="GD78" s="35"/>
      <c r="GE78" s="35"/>
      <c r="GF78" s="35"/>
      <c r="GG78" s="35"/>
      <c r="GH78" s="35"/>
      <c r="GI78" s="35"/>
      <c r="GJ78" s="35"/>
      <c r="GK78" s="35"/>
      <c r="GL78" s="35"/>
      <c r="GM78" s="35"/>
      <c r="GN78" s="35"/>
      <c r="GO78" s="35"/>
      <c r="GP78" s="35"/>
      <c r="GQ78" s="35"/>
      <c r="GR78" s="35"/>
      <c r="GS78" s="35"/>
      <c r="GT78" s="35"/>
      <c r="GU78" s="35"/>
      <c r="GV78" s="35"/>
      <c r="GW78" s="35"/>
      <c r="GX78" s="35"/>
      <c r="GY78" s="35"/>
      <c r="GZ78" s="35"/>
      <c r="HA78" s="35"/>
      <c r="HB78" s="35"/>
      <c r="HC78" s="35"/>
      <c r="HD78" s="35"/>
      <c r="HE78" s="35"/>
      <c r="HF78" s="35"/>
      <c r="HG78" s="35"/>
      <c r="HH78" s="35"/>
      <c r="HI78" s="35"/>
      <c r="HJ78" s="35"/>
      <c r="HK78" s="35"/>
      <c r="HL78" s="35"/>
      <c r="HM78" s="35"/>
      <c r="HN78" s="35"/>
      <c r="HO78" s="35"/>
      <c r="HP78" s="35"/>
      <c r="HQ78" s="35"/>
      <c r="HR78" s="35"/>
      <c r="HS78" s="35"/>
      <c r="HT78" s="35"/>
      <c r="HU78" s="35"/>
      <c r="HV78" s="35"/>
      <c r="HW78" s="35"/>
      <c r="HX78" s="35"/>
      <c r="HY78" s="35"/>
      <c r="HZ78" s="35"/>
      <c r="IA78" s="35"/>
      <c r="IB78" s="35"/>
      <c r="IC78" s="35"/>
      <c r="ID78" s="35"/>
      <c r="IE78" s="35"/>
      <c r="IF78" s="35"/>
      <c r="IG78" s="35"/>
      <c r="IH78" s="35"/>
      <c r="II78" s="35"/>
      <c r="IJ78" s="35"/>
      <c r="IK78" s="35"/>
      <c r="IL78" s="35"/>
      <c r="IM78" s="35"/>
      <c r="IN78" s="35"/>
      <c r="IO78" s="35"/>
      <c r="IP78" s="35"/>
    </row>
    <row r="79" s="1" customFormat="1" ht="51" customHeight="1" spans="1:250">
      <c r="A79" s="40"/>
      <c r="B79" s="40"/>
      <c r="C79" s="22"/>
      <c r="D79" s="41"/>
      <c r="E79" s="24" t="s">
        <v>118</v>
      </c>
      <c r="F79" s="27">
        <v>128251</v>
      </c>
      <c r="G79" s="27">
        <v>128251</v>
      </c>
      <c r="H79" s="26" t="s">
        <v>120</v>
      </c>
      <c r="I79" s="24"/>
      <c r="J79" s="36">
        <v>77</v>
      </c>
      <c r="K79" s="37">
        <v>124</v>
      </c>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c r="IP79" s="35"/>
    </row>
    <row r="80" s="1" customFormat="1" ht="51" customHeight="1" spans="1:250">
      <c r="A80" s="40"/>
      <c r="B80" s="40"/>
      <c r="C80" s="22"/>
      <c r="D80" s="41"/>
      <c r="E80" s="24" t="s">
        <v>81</v>
      </c>
      <c r="F80" s="27">
        <v>1000000</v>
      </c>
      <c r="G80" s="27">
        <v>986600</v>
      </c>
      <c r="H80" s="26" t="s">
        <v>121</v>
      </c>
      <c r="I80" s="24"/>
      <c r="J80" s="36">
        <v>108</v>
      </c>
      <c r="K80" s="37">
        <v>62</v>
      </c>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5"/>
      <c r="FL80" s="35"/>
      <c r="FM80" s="35"/>
      <c r="FN80" s="35"/>
      <c r="FO80" s="35"/>
      <c r="FP80" s="35"/>
      <c r="FQ80" s="35"/>
      <c r="FR80" s="35"/>
      <c r="FS80" s="35"/>
      <c r="FT80" s="35"/>
      <c r="FU80" s="35"/>
      <c r="FV80" s="35"/>
      <c r="FW80" s="35"/>
      <c r="FX80" s="35"/>
      <c r="FY80" s="35"/>
      <c r="FZ80" s="35"/>
      <c r="GA80" s="35"/>
      <c r="GB80" s="35"/>
      <c r="GC80" s="35"/>
      <c r="GD80" s="35"/>
      <c r="GE80" s="35"/>
      <c r="GF80" s="35"/>
      <c r="GG80" s="35"/>
      <c r="GH80" s="35"/>
      <c r="GI80" s="35"/>
      <c r="GJ80" s="35"/>
      <c r="GK80" s="35"/>
      <c r="GL80" s="35"/>
      <c r="GM80" s="35"/>
      <c r="GN80" s="35"/>
      <c r="GO80" s="35"/>
      <c r="GP80" s="35"/>
      <c r="GQ80" s="35"/>
      <c r="GR80" s="35"/>
      <c r="GS80" s="35"/>
      <c r="GT80" s="35"/>
      <c r="GU80" s="35"/>
      <c r="GV80" s="35"/>
      <c r="GW80" s="35"/>
      <c r="GX80" s="35"/>
      <c r="GY80" s="35"/>
      <c r="GZ80" s="35"/>
      <c r="HA80" s="35"/>
      <c r="HB80" s="35"/>
      <c r="HC80" s="35"/>
      <c r="HD80" s="35"/>
      <c r="HE80" s="35"/>
      <c r="HF80" s="35"/>
      <c r="HG80" s="35"/>
      <c r="HH80" s="35"/>
      <c r="HI80" s="35"/>
      <c r="HJ80" s="35"/>
      <c r="HK80" s="35"/>
      <c r="HL80" s="35"/>
      <c r="HM80" s="35"/>
      <c r="HN80" s="35"/>
      <c r="HO80" s="35"/>
      <c r="HP80" s="35"/>
      <c r="HQ80" s="35"/>
      <c r="HR80" s="35"/>
      <c r="HS80" s="35"/>
      <c r="HT80" s="35"/>
      <c r="HU80" s="35"/>
      <c r="HV80" s="35"/>
      <c r="HW80" s="35"/>
      <c r="HX80" s="35"/>
      <c r="HY80" s="35"/>
      <c r="HZ80" s="35"/>
      <c r="IA80" s="35"/>
      <c r="IB80" s="35"/>
      <c r="IC80" s="35"/>
      <c r="ID80" s="35"/>
      <c r="IE80" s="35"/>
      <c r="IF80" s="35"/>
      <c r="IG80" s="35"/>
      <c r="IH80" s="35"/>
      <c r="II80" s="35"/>
      <c r="IJ80" s="35"/>
      <c r="IK80" s="35"/>
      <c r="IL80" s="35"/>
      <c r="IM80" s="35"/>
      <c r="IN80" s="35"/>
      <c r="IO80" s="35"/>
      <c r="IP80" s="35"/>
    </row>
    <row r="81" s="1" customFormat="1" ht="51" customHeight="1" spans="1:250">
      <c r="A81" s="40"/>
      <c r="B81" s="40"/>
      <c r="C81" s="22"/>
      <c r="D81" s="41"/>
      <c r="E81" s="24" t="s">
        <v>81</v>
      </c>
      <c r="F81" s="27">
        <v>999800</v>
      </c>
      <c r="G81" s="27">
        <v>972500</v>
      </c>
      <c r="H81" s="26" t="s">
        <v>122</v>
      </c>
      <c r="I81" s="24"/>
      <c r="J81" s="36">
        <v>109</v>
      </c>
      <c r="K81" s="37">
        <v>63</v>
      </c>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c r="EJ81" s="35"/>
      <c r="EK81" s="35"/>
      <c r="EL81" s="35"/>
      <c r="EM81" s="35"/>
      <c r="EN81" s="35"/>
      <c r="EO81" s="35"/>
      <c r="EP81" s="35"/>
      <c r="EQ81" s="35"/>
      <c r="ER81" s="35"/>
      <c r="ES81" s="35"/>
      <c r="ET81" s="35"/>
      <c r="EU81" s="35"/>
      <c r="EV81" s="35"/>
      <c r="EW81" s="35"/>
      <c r="EX81" s="35"/>
      <c r="EY81" s="35"/>
      <c r="EZ81" s="35"/>
      <c r="FA81" s="35"/>
      <c r="FB81" s="35"/>
      <c r="FC81" s="35"/>
      <c r="FD81" s="35"/>
      <c r="FE81" s="35"/>
      <c r="FF81" s="35"/>
      <c r="FG81" s="35"/>
      <c r="FH81" s="35"/>
      <c r="FI81" s="35"/>
      <c r="FJ81" s="35"/>
      <c r="FK81" s="35"/>
      <c r="FL81" s="35"/>
      <c r="FM81" s="35"/>
      <c r="FN81" s="35"/>
      <c r="FO81" s="35"/>
      <c r="FP81" s="35"/>
      <c r="FQ81" s="35"/>
      <c r="FR81" s="35"/>
      <c r="FS81" s="35"/>
      <c r="FT81" s="35"/>
      <c r="FU81" s="35"/>
      <c r="FV81" s="35"/>
      <c r="FW81" s="35"/>
      <c r="FX81" s="35"/>
      <c r="FY81" s="35"/>
      <c r="FZ81" s="35"/>
      <c r="GA81" s="35"/>
      <c r="GB81" s="35"/>
      <c r="GC81" s="35"/>
      <c r="GD81" s="35"/>
      <c r="GE81" s="35"/>
      <c r="GF81" s="35"/>
      <c r="GG81" s="35"/>
      <c r="GH81" s="35"/>
      <c r="GI81" s="35"/>
      <c r="GJ81" s="35"/>
      <c r="GK81" s="35"/>
      <c r="GL81" s="35"/>
      <c r="GM81" s="35"/>
      <c r="GN81" s="35"/>
      <c r="GO81" s="35"/>
      <c r="GP81" s="35"/>
      <c r="GQ81" s="35"/>
      <c r="GR81" s="35"/>
      <c r="GS81" s="35"/>
      <c r="GT81" s="35"/>
      <c r="GU81" s="35"/>
      <c r="GV81" s="35"/>
      <c r="GW81" s="35"/>
      <c r="GX81" s="35"/>
      <c r="GY81" s="35"/>
      <c r="GZ81" s="35"/>
      <c r="HA81" s="35"/>
      <c r="HB81" s="35"/>
      <c r="HC81" s="35"/>
      <c r="HD81" s="35"/>
      <c r="HE81" s="35"/>
      <c r="HF81" s="35"/>
      <c r="HG81" s="35"/>
      <c r="HH81" s="35"/>
      <c r="HI81" s="35"/>
      <c r="HJ81" s="35"/>
      <c r="HK81" s="35"/>
      <c r="HL81" s="35"/>
      <c r="HM81" s="35"/>
      <c r="HN81" s="35"/>
      <c r="HO81" s="35"/>
      <c r="HP81" s="35"/>
      <c r="HQ81" s="35"/>
      <c r="HR81" s="35"/>
      <c r="HS81" s="35"/>
      <c r="HT81" s="35"/>
      <c r="HU81" s="35"/>
      <c r="HV81" s="35"/>
      <c r="HW81" s="35"/>
      <c r="HX81" s="35"/>
      <c r="HY81" s="35"/>
      <c r="HZ81" s="35"/>
      <c r="IA81" s="35"/>
      <c r="IB81" s="35"/>
      <c r="IC81" s="35"/>
      <c r="ID81" s="35"/>
      <c r="IE81" s="35"/>
      <c r="IF81" s="35"/>
      <c r="IG81" s="35"/>
      <c r="IH81" s="35"/>
      <c r="II81" s="35"/>
      <c r="IJ81" s="35"/>
      <c r="IK81" s="35"/>
      <c r="IL81" s="35"/>
      <c r="IM81" s="35"/>
      <c r="IN81" s="35"/>
      <c r="IO81" s="35"/>
      <c r="IP81" s="35"/>
    </row>
    <row r="82" s="1" customFormat="1" ht="51" customHeight="1" spans="1:250">
      <c r="A82" s="40"/>
      <c r="B82" s="40"/>
      <c r="C82" s="22"/>
      <c r="D82" s="41"/>
      <c r="E82" s="24" t="s">
        <v>123</v>
      </c>
      <c r="F82" s="27">
        <v>2000000</v>
      </c>
      <c r="G82" s="27">
        <v>1815711</v>
      </c>
      <c r="H82" s="26" t="s">
        <v>124</v>
      </c>
      <c r="I82" s="24"/>
      <c r="J82" s="36">
        <v>102</v>
      </c>
      <c r="K82" s="37">
        <v>38</v>
      </c>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c r="EA82" s="35"/>
      <c r="EB82" s="35"/>
      <c r="EC82" s="35"/>
      <c r="ED82" s="35"/>
      <c r="EE82" s="35"/>
      <c r="EF82" s="35"/>
      <c r="EG82" s="35"/>
      <c r="EH82" s="35"/>
      <c r="EI82" s="35"/>
      <c r="EJ82" s="35"/>
      <c r="EK82" s="35"/>
      <c r="EL82" s="35"/>
      <c r="EM82" s="35"/>
      <c r="EN82" s="35"/>
      <c r="EO82" s="35"/>
      <c r="EP82" s="35"/>
      <c r="EQ82" s="35"/>
      <c r="ER82" s="35"/>
      <c r="ES82" s="35"/>
      <c r="ET82" s="35"/>
      <c r="EU82" s="35"/>
      <c r="EV82" s="35"/>
      <c r="EW82" s="35"/>
      <c r="EX82" s="35"/>
      <c r="EY82" s="35"/>
      <c r="EZ82" s="35"/>
      <c r="FA82" s="35"/>
      <c r="FB82" s="35"/>
      <c r="FC82" s="35"/>
      <c r="FD82" s="35"/>
      <c r="FE82" s="35"/>
      <c r="FF82" s="35"/>
      <c r="FG82" s="35"/>
      <c r="FH82" s="35"/>
      <c r="FI82" s="35"/>
      <c r="FJ82" s="35"/>
      <c r="FK82" s="35"/>
      <c r="FL82" s="35"/>
      <c r="FM82" s="35"/>
      <c r="FN82" s="35"/>
      <c r="FO82" s="35"/>
      <c r="FP82" s="35"/>
      <c r="FQ82" s="35"/>
      <c r="FR82" s="35"/>
      <c r="FS82" s="35"/>
      <c r="FT82" s="35"/>
      <c r="FU82" s="35"/>
      <c r="FV82" s="35"/>
      <c r="FW82" s="35"/>
      <c r="FX82" s="35"/>
      <c r="FY82" s="35"/>
      <c r="FZ82" s="35"/>
      <c r="GA82" s="35"/>
      <c r="GB82" s="35"/>
      <c r="GC82" s="35"/>
      <c r="GD82" s="35"/>
      <c r="GE82" s="35"/>
      <c r="GF82" s="35"/>
      <c r="GG82" s="35"/>
      <c r="GH82" s="35"/>
      <c r="GI82" s="35"/>
      <c r="GJ82" s="35"/>
      <c r="GK82" s="35"/>
      <c r="GL82" s="35"/>
      <c r="GM82" s="35"/>
      <c r="GN82" s="35"/>
      <c r="GO82" s="35"/>
      <c r="GP82" s="35"/>
      <c r="GQ82" s="35"/>
      <c r="GR82" s="35"/>
      <c r="GS82" s="35"/>
      <c r="GT82" s="35"/>
      <c r="GU82" s="35"/>
      <c r="GV82" s="35"/>
      <c r="GW82" s="35"/>
      <c r="GX82" s="35"/>
      <c r="GY82" s="35"/>
      <c r="GZ82" s="35"/>
      <c r="HA82" s="35"/>
      <c r="HB82" s="35"/>
      <c r="HC82" s="35"/>
      <c r="HD82" s="35"/>
      <c r="HE82" s="35"/>
      <c r="HF82" s="35"/>
      <c r="HG82" s="35"/>
      <c r="HH82" s="35"/>
      <c r="HI82" s="35"/>
      <c r="HJ82" s="35"/>
      <c r="HK82" s="35"/>
      <c r="HL82" s="35"/>
      <c r="HM82" s="35"/>
      <c r="HN82" s="35"/>
      <c r="HO82" s="35"/>
      <c r="HP82" s="35"/>
      <c r="HQ82" s="35"/>
      <c r="HR82" s="35"/>
      <c r="HS82" s="35"/>
      <c r="HT82" s="35"/>
      <c r="HU82" s="35"/>
      <c r="HV82" s="35"/>
      <c r="HW82" s="35"/>
      <c r="HX82" s="35"/>
      <c r="HY82" s="35"/>
      <c r="HZ82" s="35"/>
      <c r="IA82" s="35"/>
      <c r="IB82" s="35"/>
      <c r="IC82" s="35"/>
      <c r="ID82" s="35"/>
      <c r="IE82" s="35"/>
      <c r="IF82" s="35"/>
      <c r="IG82" s="35"/>
      <c r="IH82" s="35"/>
      <c r="II82" s="35"/>
      <c r="IJ82" s="35"/>
      <c r="IK82" s="35"/>
      <c r="IL82" s="35"/>
      <c r="IM82" s="35"/>
      <c r="IN82" s="35"/>
      <c r="IO82" s="35"/>
      <c r="IP82" s="35"/>
    </row>
    <row r="83" s="1" customFormat="1" ht="51" customHeight="1" spans="1:250">
      <c r="A83" s="40"/>
      <c r="B83" s="40"/>
      <c r="C83" s="22"/>
      <c r="D83" s="41"/>
      <c r="E83" s="24" t="s">
        <v>123</v>
      </c>
      <c r="F83" s="27">
        <v>1890828</v>
      </c>
      <c r="G83" s="27">
        <v>1873233</v>
      </c>
      <c r="H83" s="26" t="s">
        <v>125</v>
      </c>
      <c r="I83" s="24"/>
      <c r="J83" s="36">
        <v>104</v>
      </c>
      <c r="K83" s="37">
        <v>53</v>
      </c>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c r="EZ83" s="35"/>
      <c r="FA83" s="35"/>
      <c r="FB83" s="35"/>
      <c r="FC83" s="35"/>
      <c r="FD83" s="35"/>
      <c r="FE83" s="35"/>
      <c r="FF83" s="35"/>
      <c r="FG83" s="35"/>
      <c r="FH83" s="35"/>
      <c r="FI83" s="35"/>
      <c r="FJ83" s="35"/>
      <c r="FK83" s="35"/>
      <c r="FL83" s="35"/>
      <c r="FM83" s="35"/>
      <c r="FN83" s="35"/>
      <c r="FO83" s="35"/>
      <c r="FP83" s="35"/>
      <c r="FQ83" s="35"/>
      <c r="FR83" s="35"/>
      <c r="FS83" s="35"/>
      <c r="FT83" s="35"/>
      <c r="FU83" s="35"/>
      <c r="FV83" s="35"/>
      <c r="FW83" s="35"/>
      <c r="FX83" s="35"/>
      <c r="FY83" s="35"/>
      <c r="FZ83" s="35"/>
      <c r="GA83" s="35"/>
      <c r="GB83" s="35"/>
      <c r="GC83" s="35"/>
      <c r="GD83" s="35"/>
      <c r="GE83" s="35"/>
      <c r="GF83" s="35"/>
      <c r="GG83" s="35"/>
      <c r="GH83" s="35"/>
      <c r="GI83" s="35"/>
      <c r="GJ83" s="35"/>
      <c r="GK83" s="35"/>
      <c r="GL83" s="35"/>
      <c r="GM83" s="35"/>
      <c r="GN83" s="35"/>
      <c r="GO83" s="35"/>
      <c r="GP83" s="35"/>
      <c r="GQ83" s="35"/>
      <c r="GR83" s="35"/>
      <c r="GS83" s="35"/>
      <c r="GT83" s="35"/>
      <c r="GU83" s="35"/>
      <c r="GV83" s="35"/>
      <c r="GW83" s="35"/>
      <c r="GX83" s="35"/>
      <c r="GY83" s="35"/>
      <c r="GZ83" s="35"/>
      <c r="HA83" s="35"/>
      <c r="HB83" s="35"/>
      <c r="HC83" s="35"/>
      <c r="HD83" s="35"/>
      <c r="HE83" s="35"/>
      <c r="HF83" s="35"/>
      <c r="HG83" s="35"/>
      <c r="HH83" s="35"/>
      <c r="HI83" s="35"/>
      <c r="HJ83" s="35"/>
      <c r="HK83" s="35"/>
      <c r="HL83" s="35"/>
      <c r="HM83" s="35"/>
      <c r="HN83" s="35"/>
      <c r="HO83" s="35"/>
      <c r="HP83" s="35"/>
      <c r="HQ83" s="35"/>
      <c r="HR83" s="35"/>
      <c r="HS83" s="35"/>
      <c r="HT83" s="35"/>
      <c r="HU83" s="35"/>
      <c r="HV83" s="35"/>
      <c r="HW83" s="35"/>
      <c r="HX83" s="35"/>
      <c r="HY83" s="35"/>
      <c r="HZ83" s="35"/>
      <c r="IA83" s="35"/>
      <c r="IB83" s="35"/>
      <c r="IC83" s="35"/>
      <c r="ID83" s="35"/>
      <c r="IE83" s="35"/>
      <c r="IF83" s="35"/>
      <c r="IG83" s="35"/>
      <c r="IH83" s="35"/>
      <c r="II83" s="35"/>
      <c r="IJ83" s="35"/>
      <c r="IK83" s="35"/>
      <c r="IL83" s="35"/>
      <c r="IM83" s="35"/>
      <c r="IN83" s="35"/>
      <c r="IO83" s="35"/>
      <c r="IP83" s="35"/>
    </row>
    <row r="84" s="1" customFormat="1" ht="51" customHeight="1" spans="1:250">
      <c r="A84" s="40" t="s">
        <v>126</v>
      </c>
      <c r="B84" s="40" t="s">
        <v>127</v>
      </c>
      <c r="C84" s="22" t="s">
        <v>16</v>
      </c>
      <c r="D84" s="41">
        <v>5414000</v>
      </c>
      <c r="E84" s="24" t="s">
        <v>111</v>
      </c>
      <c r="F84" s="27">
        <v>2414000</v>
      </c>
      <c r="G84" s="27">
        <v>2414000</v>
      </c>
      <c r="H84" s="42" t="s">
        <v>128</v>
      </c>
      <c r="I84" s="24">
        <f t="shared" ref="I84:I86" si="0">D84-G84</f>
        <v>3000000</v>
      </c>
      <c r="J84" s="36">
        <v>90</v>
      </c>
      <c r="K84" s="37">
        <v>73</v>
      </c>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row>
    <row r="85" s="1" customFormat="1" ht="51" customHeight="1" spans="1:250">
      <c r="A85" s="40" t="s">
        <v>129</v>
      </c>
      <c r="B85" s="40" t="s">
        <v>130</v>
      </c>
      <c r="C85" s="22" t="s">
        <v>16</v>
      </c>
      <c r="D85" s="41">
        <v>160000</v>
      </c>
      <c r="E85" s="24" t="s">
        <v>75</v>
      </c>
      <c r="F85" s="32">
        <v>160000</v>
      </c>
      <c r="G85" s="32">
        <v>160000</v>
      </c>
      <c r="H85" s="26" t="s">
        <v>76</v>
      </c>
      <c r="I85" s="24">
        <f t="shared" si="0"/>
        <v>0</v>
      </c>
      <c r="J85" s="36">
        <v>63</v>
      </c>
      <c r="K85" s="37">
        <v>50</v>
      </c>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c r="GX85" s="35"/>
      <c r="GY85" s="35"/>
      <c r="GZ85" s="35"/>
      <c r="HA85" s="35"/>
      <c r="HB85" s="35"/>
      <c r="HC85" s="35"/>
      <c r="HD85" s="35"/>
      <c r="HE85" s="35"/>
      <c r="HF85" s="35"/>
      <c r="HG85" s="35"/>
      <c r="HH85" s="35"/>
      <c r="HI85" s="35"/>
      <c r="HJ85" s="35"/>
      <c r="HK85" s="35"/>
      <c r="HL85" s="35"/>
      <c r="HM85" s="35"/>
      <c r="HN85" s="35"/>
      <c r="HO85" s="35"/>
      <c r="HP85" s="35"/>
      <c r="HQ85" s="35"/>
      <c r="HR85" s="35"/>
      <c r="HS85" s="35"/>
      <c r="HT85" s="35"/>
      <c r="HU85" s="35"/>
      <c r="HV85" s="35"/>
      <c r="HW85" s="35"/>
      <c r="HX85" s="35"/>
      <c r="HY85" s="35"/>
      <c r="HZ85" s="35"/>
      <c r="IA85" s="35"/>
      <c r="IB85" s="35"/>
      <c r="IC85" s="35"/>
      <c r="ID85" s="35"/>
      <c r="IE85" s="35"/>
      <c r="IF85" s="35"/>
      <c r="IG85" s="35"/>
      <c r="IH85" s="35"/>
      <c r="II85" s="35"/>
      <c r="IJ85" s="35"/>
      <c r="IK85" s="35"/>
      <c r="IL85" s="35"/>
      <c r="IM85" s="35"/>
      <c r="IN85" s="35"/>
      <c r="IO85" s="35"/>
      <c r="IP85" s="35"/>
    </row>
    <row r="86" s="1" customFormat="1" ht="51" customHeight="1" spans="1:250">
      <c r="A86" s="40" t="s">
        <v>131</v>
      </c>
      <c r="B86" s="40" t="s">
        <v>132</v>
      </c>
      <c r="C86" s="22" t="s">
        <v>16</v>
      </c>
      <c r="D86" s="41">
        <v>1400000</v>
      </c>
      <c r="E86" s="24" t="s">
        <v>75</v>
      </c>
      <c r="F86" s="32">
        <v>1400000</v>
      </c>
      <c r="G86" s="32">
        <v>1400000</v>
      </c>
      <c r="H86" s="26" t="s">
        <v>76</v>
      </c>
      <c r="I86" s="24">
        <f t="shared" si="0"/>
        <v>0</v>
      </c>
      <c r="J86" s="36">
        <v>63</v>
      </c>
      <c r="K86" s="37">
        <v>50</v>
      </c>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35"/>
      <c r="DZ86" s="35"/>
      <c r="EA86" s="35"/>
      <c r="EB86" s="35"/>
      <c r="EC86" s="35"/>
      <c r="ED86" s="35"/>
      <c r="EE86" s="35"/>
      <c r="EF86" s="35"/>
      <c r="EG86" s="35"/>
      <c r="EH86" s="35"/>
      <c r="EI86" s="35"/>
      <c r="EJ86" s="35"/>
      <c r="EK86" s="35"/>
      <c r="EL86" s="35"/>
      <c r="EM86" s="35"/>
      <c r="EN86" s="35"/>
      <c r="EO86" s="35"/>
      <c r="EP86" s="35"/>
      <c r="EQ86" s="35"/>
      <c r="ER86" s="35"/>
      <c r="ES86" s="35"/>
      <c r="ET86" s="35"/>
      <c r="EU86" s="35"/>
      <c r="EV86" s="35"/>
      <c r="EW86" s="35"/>
      <c r="EX86" s="35"/>
      <c r="EY86" s="35"/>
      <c r="EZ86" s="35"/>
      <c r="FA86" s="35"/>
      <c r="FB86" s="35"/>
      <c r="FC86" s="35"/>
      <c r="FD86" s="35"/>
      <c r="FE86" s="35"/>
      <c r="FF86" s="35"/>
      <c r="FG86" s="35"/>
      <c r="FH86" s="35"/>
      <c r="FI86" s="35"/>
      <c r="FJ86" s="35"/>
      <c r="FK86" s="35"/>
      <c r="FL86" s="35"/>
      <c r="FM86" s="35"/>
      <c r="FN86" s="35"/>
      <c r="FO86" s="35"/>
      <c r="FP86" s="35"/>
      <c r="FQ86" s="35"/>
      <c r="FR86" s="35"/>
      <c r="FS86" s="35"/>
      <c r="FT86" s="35"/>
      <c r="FU86" s="35"/>
      <c r="FV86" s="35"/>
      <c r="FW86" s="35"/>
      <c r="FX86" s="35"/>
      <c r="FY86" s="35"/>
      <c r="FZ86" s="35"/>
      <c r="GA86" s="35"/>
      <c r="GB86" s="35"/>
      <c r="GC86" s="35"/>
      <c r="GD86" s="35"/>
      <c r="GE86" s="35"/>
      <c r="GF86" s="35"/>
      <c r="GG86" s="35"/>
      <c r="GH86" s="35"/>
      <c r="GI86" s="35"/>
      <c r="GJ86" s="35"/>
      <c r="GK86" s="35"/>
      <c r="GL86" s="35"/>
      <c r="GM86" s="35"/>
      <c r="GN86" s="35"/>
      <c r="GO86" s="35"/>
      <c r="GP86" s="35"/>
      <c r="GQ86" s="35"/>
      <c r="GR86" s="35"/>
      <c r="GS86" s="35"/>
      <c r="GT86" s="35"/>
      <c r="GU86" s="35"/>
      <c r="GV86" s="35"/>
      <c r="GW86" s="35"/>
      <c r="GX86" s="35"/>
      <c r="GY86" s="35"/>
      <c r="GZ86" s="35"/>
      <c r="HA86" s="35"/>
      <c r="HB86" s="35"/>
      <c r="HC86" s="35"/>
      <c r="HD86" s="35"/>
      <c r="HE86" s="35"/>
      <c r="HF86" s="35"/>
      <c r="HG86" s="35"/>
      <c r="HH86" s="35"/>
      <c r="HI86" s="35"/>
      <c r="HJ86" s="35"/>
      <c r="HK86" s="35"/>
      <c r="HL86" s="35"/>
      <c r="HM86" s="35"/>
      <c r="HN86" s="35"/>
      <c r="HO86" s="35"/>
      <c r="HP86" s="35"/>
      <c r="HQ86" s="35"/>
      <c r="HR86" s="35"/>
      <c r="HS86" s="35"/>
      <c r="HT86" s="35"/>
      <c r="HU86" s="35"/>
      <c r="HV86" s="35"/>
      <c r="HW86" s="35"/>
      <c r="HX86" s="35"/>
      <c r="HY86" s="35"/>
      <c r="HZ86" s="35"/>
      <c r="IA86" s="35"/>
      <c r="IB86" s="35"/>
      <c r="IC86" s="35"/>
      <c r="ID86" s="35"/>
      <c r="IE86" s="35"/>
      <c r="IF86" s="35"/>
      <c r="IG86" s="35"/>
      <c r="IH86" s="35"/>
      <c r="II86" s="35"/>
      <c r="IJ86" s="35"/>
      <c r="IK86" s="35"/>
      <c r="IL86" s="35"/>
      <c r="IM86" s="35"/>
      <c r="IN86" s="35"/>
      <c r="IO86" s="35"/>
      <c r="IP86" s="35"/>
    </row>
    <row r="87" s="1" customFormat="1" ht="51" customHeight="1" spans="1:250">
      <c r="A87" s="20" t="s">
        <v>133</v>
      </c>
      <c r="B87" s="21" t="s">
        <v>134</v>
      </c>
      <c r="C87" s="22" t="s">
        <v>16</v>
      </c>
      <c r="D87" s="23">
        <f>38928465</f>
        <v>38928465</v>
      </c>
      <c r="E87" s="2" t="s">
        <v>111</v>
      </c>
      <c r="F87" s="32">
        <v>11073465</v>
      </c>
      <c r="G87" s="27">
        <v>11073465</v>
      </c>
      <c r="H87" s="42" t="s">
        <v>128</v>
      </c>
      <c r="I87" s="24">
        <f>D87-G87-G88</f>
        <v>0</v>
      </c>
      <c r="J87" s="36">
        <v>90</v>
      </c>
      <c r="K87" s="37">
        <v>73</v>
      </c>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c r="EJ87" s="35"/>
      <c r="EK87" s="35"/>
      <c r="EL87" s="35"/>
      <c r="EM87" s="35"/>
      <c r="EN87" s="35"/>
      <c r="EO87" s="35"/>
      <c r="EP87" s="35"/>
      <c r="EQ87" s="35"/>
      <c r="ER87" s="35"/>
      <c r="ES87" s="35"/>
      <c r="ET87" s="35"/>
      <c r="EU87" s="35"/>
      <c r="EV87" s="35"/>
      <c r="EW87" s="35"/>
      <c r="EX87" s="35"/>
      <c r="EY87" s="35"/>
      <c r="EZ87" s="35"/>
      <c r="FA87" s="35"/>
      <c r="FB87" s="35"/>
      <c r="FC87" s="35"/>
      <c r="FD87" s="35"/>
      <c r="FE87" s="35"/>
      <c r="FF87" s="35"/>
      <c r="FG87" s="35"/>
      <c r="FH87" s="35"/>
      <c r="FI87" s="35"/>
      <c r="FJ87" s="35"/>
      <c r="FK87" s="35"/>
      <c r="FL87" s="35"/>
      <c r="FM87" s="35"/>
      <c r="FN87" s="35"/>
      <c r="FO87" s="35"/>
      <c r="FP87" s="35"/>
      <c r="FQ87" s="35"/>
      <c r="FR87" s="35"/>
      <c r="FS87" s="35"/>
      <c r="FT87" s="35"/>
      <c r="FU87" s="35"/>
      <c r="FV87" s="35"/>
      <c r="FW87" s="35"/>
      <c r="FX87" s="35"/>
      <c r="FY87" s="35"/>
      <c r="FZ87" s="35"/>
      <c r="GA87" s="35"/>
      <c r="GB87" s="35"/>
      <c r="GC87" s="35"/>
      <c r="GD87" s="35"/>
      <c r="GE87" s="35"/>
      <c r="GF87" s="35"/>
      <c r="GG87" s="35"/>
      <c r="GH87" s="35"/>
      <c r="GI87" s="35"/>
      <c r="GJ87" s="35"/>
      <c r="GK87" s="35"/>
      <c r="GL87" s="35"/>
      <c r="GM87" s="35"/>
      <c r="GN87" s="35"/>
      <c r="GO87" s="35"/>
      <c r="GP87" s="35"/>
      <c r="GQ87" s="35"/>
      <c r="GR87" s="35"/>
      <c r="GS87" s="35"/>
      <c r="GT87" s="35"/>
      <c r="GU87" s="35"/>
      <c r="GV87" s="35"/>
      <c r="GW87" s="35"/>
      <c r="GX87" s="35"/>
      <c r="GY87" s="35"/>
      <c r="GZ87" s="35"/>
      <c r="HA87" s="35"/>
      <c r="HB87" s="35"/>
      <c r="HC87" s="35"/>
      <c r="HD87" s="35"/>
      <c r="HE87" s="35"/>
      <c r="HF87" s="35"/>
      <c r="HG87" s="35"/>
      <c r="HH87" s="35"/>
      <c r="HI87" s="35"/>
      <c r="HJ87" s="35"/>
      <c r="HK87" s="35"/>
      <c r="HL87" s="35"/>
      <c r="HM87" s="35"/>
      <c r="HN87" s="35"/>
      <c r="HO87" s="35"/>
      <c r="HP87" s="35"/>
      <c r="HQ87" s="35"/>
      <c r="HR87" s="35"/>
      <c r="HS87" s="35"/>
      <c r="HT87" s="35"/>
      <c r="HU87" s="35"/>
      <c r="HV87" s="35"/>
      <c r="HW87" s="35"/>
      <c r="HX87" s="35"/>
      <c r="HY87" s="35"/>
      <c r="HZ87" s="35"/>
      <c r="IA87" s="35"/>
      <c r="IB87" s="35"/>
      <c r="IC87" s="35"/>
      <c r="ID87" s="35"/>
      <c r="IE87" s="35"/>
      <c r="IF87" s="35"/>
      <c r="IG87" s="35"/>
      <c r="IH87" s="35"/>
      <c r="II87" s="35"/>
      <c r="IJ87" s="35"/>
      <c r="IK87" s="35"/>
      <c r="IL87" s="35"/>
      <c r="IM87" s="35"/>
      <c r="IN87" s="35"/>
      <c r="IO87" s="35"/>
      <c r="IP87" s="35"/>
    </row>
    <row r="88" s="1" customFormat="1" ht="51" customHeight="1" spans="1:250">
      <c r="A88" s="20"/>
      <c r="B88" s="21"/>
      <c r="C88" s="22"/>
      <c r="D88" s="23"/>
      <c r="E88" s="24" t="s">
        <v>33</v>
      </c>
      <c r="F88" s="25">
        <f>30000000-2145000</f>
        <v>27855000</v>
      </c>
      <c r="G88" s="25">
        <v>27855000</v>
      </c>
      <c r="H88" s="26" t="s">
        <v>112</v>
      </c>
      <c r="I88" s="24"/>
      <c r="J88" s="36">
        <v>105</v>
      </c>
      <c r="K88" s="37">
        <v>61</v>
      </c>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c r="HJ88" s="35"/>
      <c r="HK88" s="35"/>
      <c r="HL88" s="35"/>
      <c r="HM88" s="35"/>
      <c r="HN88" s="35"/>
      <c r="HO88" s="35"/>
      <c r="HP88" s="35"/>
      <c r="HQ88" s="35"/>
      <c r="HR88" s="35"/>
      <c r="HS88" s="35"/>
      <c r="HT88" s="35"/>
      <c r="HU88" s="35"/>
      <c r="HV88" s="35"/>
      <c r="HW88" s="35"/>
      <c r="HX88" s="35"/>
      <c r="HY88" s="35"/>
      <c r="HZ88" s="35"/>
      <c r="IA88" s="35"/>
      <c r="IB88" s="35"/>
      <c r="IC88" s="35"/>
      <c r="ID88" s="35"/>
      <c r="IE88" s="35"/>
      <c r="IF88" s="35"/>
      <c r="IG88" s="35"/>
      <c r="IH88" s="35"/>
      <c r="II88" s="35"/>
      <c r="IJ88" s="35"/>
      <c r="IK88" s="35"/>
      <c r="IL88" s="35"/>
      <c r="IM88" s="35"/>
      <c r="IN88" s="35"/>
      <c r="IO88" s="35"/>
      <c r="IP88" s="35"/>
    </row>
    <row r="89" s="1" customFormat="1" ht="51" customHeight="1" spans="1:250">
      <c r="A89" s="40" t="s">
        <v>135</v>
      </c>
      <c r="B89" s="40" t="s">
        <v>136</v>
      </c>
      <c r="C89" s="22" t="s">
        <v>16</v>
      </c>
      <c r="D89" s="23">
        <v>400000</v>
      </c>
      <c r="E89" s="24"/>
      <c r="F89" s="27"/>
      <c r="G89" s="27"/>
      <c r="H89" s="26"/>
      <c r="I89" s="24">
        <f t="shared" ref="I89:I92" si="1">D89-G89</f>
        <v>400000</v>
      </c>
      <c r="J89" s="36"/>
      <c r="K89" s="37"/>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row>
    <row r="90" s="1" customFormat="1" ht="51" customHeight="1" spans="1:250">
      <c r="A90" s="40" t="s">
        <v>137</v>
      </c>
      <c r="B90" s="40" t="s">
        <v>138</v>
      </c>
      <c r="C90" s="22" t="s">
        <v>16</v>
      </c>
      <c r="D90" s="23">
        <v>1940000</v>
      </c>
      <c r="E90" s="24" t="s">
        <v>111</v>
      </c>
      <c r="F90" s="32">
        <v>1940000</v>
      </c>
      <c r="G90" s="27">
        <f>15175536-G84-G87</f>
        <v>1688071</v>
      </c>
      <c r="H90" s="42" t="s">
        <v>128</v>
      </c>
      <c r="I90" s="24">
        <f t="shared" si="1"/>
        <v>251929</v>
      </c>
      <c r="J90" s="36">
        <v>90</v>
      </c>
      <c r="K90" s="37">
        <v>73</v>
      </c>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c r="DX90" s="35"/>
      <c r="DY90" s="35"/>
      <c r="DZ90" s="35"/>
      <c r="EA90" s="35"/>
      <c r="EB90" s="35"/>
      <c r="EC90" s="35"/>
      <c r="ED90" s="35"/>
      <c r="EE90" s="35"/>
      <c r="EF90" s="35"/>
      <c r="EG90" s="35"/>
      <c r="EH90" s="35"/>
      <c r="EI90" s="35"/>
      <c r="EJ90" s="35"/>
      <c r="EK90" s="35"/>
      <c r="EL90" s="35"/>
      <c r="EM90" s="35"/>
      <c r="EN90" s="35"/>
      <c r="EO90" s="35"/>
      <c r="EP90" s="35"/>
      <c r="EQ90" s="35"/>
      <c r="ER90" s="35"/>
      <c r="ES90" s="35"/>
      <c r="ET90" s="35"/>
      <c r="EU90" s="35"/>
      <c r="EV90" s="35"/>
      <c r="EW90" s="35"/>
      <c r="EX90" s="35"/>
      <c r="EY90" s="35"/>
      <c r="EZ90" s="35"/>
      <c r="FA90" s="35"/>
      <c r="FB90" s="35"/>
      <c r="FC90" s="35"/>
      <c r="FD90" s="35"/>
      <c r="FE90" s="35"/>
      <c r="FF90" s="35"/>
      <c r="FG90" s="35"/>
      <c r="FH90" s="35"/>
      <c r="FI90" s="35"/>
      <c r="FJ90" s="35"/>
      <c r="FK90" s="35"/>
      <c r="FL90" s="35"/>
      <c r="FM90" s="35"/>
      <c r="FN90" s="35"/>
      <c r="FO90" s="35"/>
      <c r="FP90" s="35"/>
      <c r="FQ90" s="35"/>
      <c r="FR90" s="35"/>
      <c r="FS90" s="35"/>
      <c r="FT90" s="35"/>
      <c r="FU90" s="35"/>
      <c r="FV90" s="35"/>
      <c r="FW90" s="35"/>
      <c r="FX90" s="35"/>
      <c r="FY90" s="35"/>
      <c r="FZ90" s="35"/>
      <c r="GA90" s="35"/>
      <c r="GB90" s="35"/>
      <c r="GC90" s="35"/>
      <c r="GD90" s="35"/>
      <c r="GE90" s="35"/>
      <c r="GF90" s="35"/>
      <c r="GG90" s="35"/>
      <c r="GH90" s="35"/>
      <c r="GI90" s="35"/>
      <c r="GJ90" s="35"/>
      <c r="GK90" s="35"/>
      <c r="GL90" s="35"/>
      <c r="GM90" s="35"/>
      <c r="GN90" s="35"/>
      <c r="GO90" s="35"/>
      <c r="GP90" s="35"/>
      <c r="GQ90" s="35"/>
      <c r="GR90" s="35"/>
      <c r="GS90" s="35"/>
      <c r="GT90" s="35"/>
      <c r="GU90" s="35"/>
      <c r="GV90" s="35"/>
      <c r="GW90" s="35"/>
      <c r="GX90" s="35"/>
      <c r="GY90" s="35"/>
      <c r="GZ90" s="35"/>
      <c r="HA90" s="35"/>
      <c r="HB90" s="35"/>
      <c r="HC90" s="35"/>
      <c r="HD90" s="35"/>
      <c r="HE90" s="35"/>
      <c r="HF90" s="35"/>
      <c r="HG90" s="35"/>
      <c r="HH90" s="35"/>
      <c r="HI90" s="35"/>
      <c r="HJ90" s="35"/>
      <c r="HK90" s="35"/>
      <c r="HL90" s="35"/>
      <c r="HM90" s="35"/>
      <c r="HN90" s="35"/>
      <c r="HO90" s="35"/>
      <c r="HP90" s="35"/>
      <c r="HQ90" s="35"/>
      <c r="HR90" s="35"/>
      <c r="HS90" s="35"/>
      <c r="HT90" s="35"/>
      <c r="HU90" s="35"/>
      <c r="HV90" s="35"/>
      <c r="HW90" s="35"/>
      <c r="HX90" s="35"/>
      <c r="HY90" s="35"/>
      <c r="HZ90" s="35"/>
      <c r="IA90" s="35"/>
      <c r="IB90" s="35"/>
      <c r="IC90" s="35"/>
      <c r="ID90" s="35"/>
      <c r="IE90" s="35"/>
      <c r="IF90" s="35"/>
      <c r="IG90" s="35"/>
      <c r="IH90" s="35"/>
      <c r="II90" s="35"/>
      <c r="IJ90" s="35"/>
      <c r="IK90" s="35"/>
      <c r="IL90" s="35"/>
      <c r="IM90" s="35"/>
      <c r="IN90" s="35"/>
      <c r="IO90" s="35"/>
      <c r="IP90" s="35"/>
    </row>
    <row r="91" s="1" customFormat="1" ht="51" customHeight="1" spans="1:250">
      <c r="A91" s="40" t="s">
        <v>139</v>
      </c>
      <c r="B91" s="40" t="s">
        <v>140</v>
      </c>
      <c r="C91" s="22" t="s">
        <v>16</v>
      </c>
      <c r="D91" s="23">
        <v>11210000</v>
      </c>
      <c r="E91" s="24"/>
      <c r="F91" s="27"/>
      <c r="G91" s="27"/>
      <c r="H91" s="26"/>
      <c r="I91" s="24">
        <f t="shared" si="1"/>
        <v>11210000</v>
      </c>
      <c r="J91" s="36"/>
      <c r="K91" s="37"/>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c r="ET91" s="35"/>
      <c r="EU91" s="35"/>
      <c r="EV91" s="35"/>
      <c r="EW91" s="35"/>
      <c r="EX91" s="35"/>
      <c r="EY91" s="35"/>
      <c r="EZ91" s="35"/>
      <c r="FA91" s="35"/>
      <c r="FB91" s="35"/>
      <c r="FC91" s="35"/>
      <c r="FD91" s="35"/>
      <c r="FE91" s="35"/>
      <c r="FF91" s="35"/>
      <c r="FG91" s="35"/>
      <c r="FH91" s="35"/>
      <c r="FI91" s="35"/>
      <c r="FJ91" s="35"/>
      <c r="FK91" s="35"/>
      <c r="FL91" s="35"/>
      <c r="FM91" s="35"/>
      <c r="FN91" s="35"/>
      <c r="FO91" s="35"/>
      <c r="FP91" s="35"/>
      <c r="FQ91" s="35"/>
      <c r="FR91" s="35"/>
      <c r="FS91" s="35"/>
      <c r="FT91" s="35"/>
      <c r="FU91" s="35"/>
      <c r="FV91" s="35"/>
      <c r="FW91" s="35"/>
      <c r="FX91" s="35"/>
      <c r="FY91" s="35"/>
      <c r="FZ91" s="35"/>
      <c r="GA91" s="35"/>
      <c r="GB91" s="35"/>
      <c r="GC91" s="35"/>
      <c r="GD91" s="35"/>
      <c r="GE91" s="35"/>
      <c r="GF91" s="35"/>
      <c r="GG91" s="35"/>
      <c r="GH91" s="35"/>
      <c r="GI91" s="35"/>
      <c r="GJ91" s="35"/>
      <c r="GK91" s="35"/>
      <c r="GL91" s="35"/>
      <c r="GM91" s="35"/>
      <c r="GN91" s="35"/>
      <c r="GO91" s="35"/>
      <c r="GP91" s="35"/>
      <c r="GQ91" s="35"/>
      <c r="GR91" s="35"/>
      <c r="GS91" s="35"/>
      <c r="GT91" s="35"/>
      <c r="GU91" s="35"/>
      <c r="GV91" s="35"/>
      <c r="GW91" s="35"/>
      <c r="GX91" s="35"/>
      <c r="GY91" s="35"/>
      <c r="GZ91" s="35"/>
      <c r="HA91" s="35"/>
      <c r="HB91" s="35"/>
      <c r="HC91" s="35"/>
      <c r="HD91" s="35"/>
      <c r="HE91" s="35"/>
      <c r="HF91" s="35"/>
      <c r="HG91" s="35"/>
      <c r="HH91" s="35"/>
      <c r="HI91" s="35"/>
      <c r="HJ91" s="35"/>
      <c r="HK91" s="35"/>
      <c r="HL91" s="35"/>
      <c r="HM91" s="35"/>
      <c r="HN91" s="35"/>
      <c r="HO91" s="35"/>
      <c r="HP91" s="35"/>
      <c r="HQ91" s="35"/>
      <c r="HR91" s="35"/>
      <c r="HS91" s="35"/>
      <c r="HT91" s="35"/>
      <c r="HU91" s="35"/>
      <c r="HV91" s="35"/>
      <c r="HW91" s="35"/>
      <c r="HX91" s="35"/>
      <c r="HY91" s="35"/>
      <c r="HZ91" s="35"/>
      <c r="IA91" s="35"/>
      <c r="IB91" s="35"/>
      <c r="IC91" s="35"/>
      <c r="ID91" s="35"/>
      <c r="IE91" s="35"/>
      <c r="IF91" s="35"/>
      <c r="IG91" s="35"/>
      <c r="IH91" s="35"/>
      <c r="II91" s="35"/>
      <c r="IJ91" s="35"/>
      <c r="IK91" s="35"/>
      <c r="IL91" s="35"/>
      <c r="IM91" s="35"/>
      <c r="IN91" s="35"/>
      <c r="IO91" s="35"/>
      <c r="IP91" s="35"/>
    </row>
    <row r="92" s="1" customFormat="1" ht="51" customHeight="1" spans="1:250">
      <c r="A92" s="40" t="s">
        <v>141</v>
      </c>
      <c r="B92" s="40" t="s">
        <v>142</v>
      </c>
      <c r="C92" s="22" t="s">
        <v>16</v>
      </c>
      <c r="D92" s="23">
        <v>11840000</v>
      </c>
      <c r="E92" s="24"/>
      <c r="F92" s="27"/>
      <c r="G92" s="27"/>
      <c r="H92" s="26"/>
      <c r="I92" s="24">
        <f t="shared" si="1"/>
        <v>11840000</v>
      </c>
      <c r="J92" s="36"/>
      <c r="K92" s="37"/>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c r="DU92" s="35"/>
      <c r="DV92" s="35"/>
      <c r="DW92" s="35"/>
      <c r="DX92" s="35"/>
      <c r="DY92" s="35"/>
      <c r="DZ92" s="35"/>
      <c r="EA92" s="35"/>
      <c r="EB92" s="35"/>
      <c r="EC92" s="35"/>
      <c r="ED92" s="35"/>
      <c r="EE92" s="35"/>
      <c r="EF92" s="35"/>
      <c r="EG92" s="35"/>
      <c r="EH92" s="35"/>
      <c r="EI92" s="35"/>
      <c r="EJ92" s="35"/>
      <c r="EK92" s="35"/>
      <c r="EL92" s="35"/>
      <c r="EM92" s="35"/>
      <c r="EN92" s="35"/>
      <c r="EO92" s="35"/>
      <c r="EP92" s="35"/>
      <c r="EQ92" s="35"/>
      <c r="ER92" s="35"/>
      <c r="ES92" s="35"/>
      <c r="ET92" s="35"/>
      <c r="EU92" s="35"/>
      <c r="EV92" s="35"/>
      <c r="EW92" s="35"/>
      <c r="EX92" s="35"/>
      <c r="EY92" s="35"/>
      <c r="EZ92" s="35"/>
      <c r="FA92" s="35"/>
      <c r="FB92" s="35"/>
      <c r="FC92" s="35"/>
      <c r="FD92" s="35"/>
      <c r="FE92" s="35"/>
      <c r="FF92" s="35"/>
      <c r="FG92" s="35"/>
      <c r="FH92" s="35"/>
      <c r="FI92" s="35"/>
      <c r="FJ92" s="35"/>
      <c r="FK92" s="35"/>
      <c r="FL92" s="35"/>
      <c r="FM92" s="35"/>
      <c r="FN92" s="35"/>
      <c r="FO92" s="35"/>
      <c r="FP92" s="35"/>
      <c r="FQ92" s="35"/>
      <c r="FR92" s="35"/>
      <c r="FS92" s="35"/>
      <c r="FT92" s="35"/>
      <c r="FU92" s="35"/>
      <c r="FV92" s="35"/>
      <c r="FW92" s="35"/>
      <c r="FX92" s="35"/>
      <c r="FY92" s="35"/>
      <c r="FZ92" s="35"/>
      <c r="GA92" s="35"/>
      <c r="GB92" s="35"/>
      <c r="GC92" s="35"/>
      <c r="GD92" s="35"/>
      <c r="GE92" s="35"/>
      <c r="GF92" s="35"/>
      <c r="GG92" s="35"/>
      <c r="GH92" s="35"/>
      <c r="GI92" s="35"/>
      <c r="GJ92" s="35"/>
      <c r="GK92" s="35"/>
      <c r="GL92" s="35"/>
      <c r="GM92" s="35"/>
      <c r="GN92" s="35"/>
      <c r="GO92" s="35"/>
      <c r="GP92" s="35"/>
      <c r="GQ92" s="35"/>
      <c r="GR92" s="35"/>
      <c r="GS92" s="35"/>
      <c r="GT92" s="35"/>
      <c r="GU92" s="35"/>
      <c r="GV92" s="35"/>
      <c r="GW92" s="35"/>
      <c r="GX92" s="35"/>
      <c r="GY92" s="35"/>
      <c r="GZ92" s="35"/>
      <c r="HA92" s="35"/>
      <c r="HB92" s="35"/>
      <c r="HC92" s="35"/>
      <c r="HD92" s="35"/>
      <c r="HE92" s="35"/>
      <c r="HF92" s="35"/>
      <c r="HG92" s="35"/>
      <c r="HH92" s="35"/>
      <c r="HI92" s="35"/>
      <c r="HJ92" s="35"/>
      <c r="HK92" s="35"/>
      <c r="HL92" s="35"/>
      <c r="HM92" s="35"/>
      <c r="HN92" s="35"/>
      <c r="HO92" s="35"/>
      <c r="HP92" s="35"/>
      <c r="HQ92" s="35"/>
      <c r="HR92" s="35"/>
      <c r="HS92" s="35"/>
      <c r="HT92" s="35"/>
      <c r="HU92" s="35"/>
      <c r="HV92" s="35"/>
      <c r="HW92" s="35"/>
      <c r="HX92" s="35"/>
      <c r="HY92" s="35"/>
      <c r="HZ92" s="35"/>
      <c r="IA92" s="35"/>
      <c r="IB92" s="35"/>
      <c r="IC92" s="35"/>
      <c r="ID92" s="35"/>
      <c r="IE92" s="35"/>
      <c r="IF92" s="35"/>
      <c r="IG92" s="35"/>
      <c r="IH92" s="35"/>
      <c r="II92" s="35"/>
      <c r="IJ92" s="35"/>
      <c r="IK92" s="35"/>
      <c r="IL92" s="35"/>
      <c r="IM92" s="35"/>
      <c r="IN92" s="35"/>
      <c r="IO92" s="35"/>
      <c r="IP92" s="35"/>
    </row>
    <row r="93" s="1" customFormat="1" ht="51" customHeight="1" spans="1:250">
      <c r="A93" s="43" t="s">
        <v>143</v>
      </c>
      <c r="B93" s="40" t="s">
        <v>144</v>
      </c>
      <c r="C93" s="22" t="s">
        <v>16</v>
      </c>
      <c r="D93" s="23">
        <v>159350000</v>
      </c>
      <c r="E93" s="24" t="s">
        <v>145</v>
      </c>
      <c r="F93" s="32">
        <v>2100000</v>
      </c>
      <c r="G93" s="32">
        <v>2100000</v>
      </c>
      <c r="H93" s="26" t="s">
        <v>146</v>
      </c>
      <c r="I93" s="24">
        <f>D93-G93-G94-G95-G96-G97-G98-G99-G100-G101-G102-G103-G104-G105-G106-G107-G108-G109-G112-G113-G110-G111</f>
        <v>24269556.47</v>
      </c>
      <c r="J93" s="36">
        <v>34</v>
      </c>
      <c r="K93" s="37">
        <v>13</v>
      </c>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c r="DX93" s="35"/>
      <c r="DY93" s="35"/>
      <c r="DZ93" s="35"/>
      <c r="EA93" s="35"/>
      <c r="EB93" s="35"/>
      <c r="EC93" s="35"/>
      <c r="ED93" s="35"/>
      <c r="EE93" s="35"/>
      <c r="EF93" s="35"/>
      <c r="EG93" s="35"/>
      <c r="EH93" s="35"/>
      <c r="EI93" s="35"/>
      <c r="EJ93" s="35"/>
      <c r="EK93" s="35"/>
      <c r="EL93" s="35"/>
      <c r="EM93" s="35"/>
      <c r="EN93" s="35"/>
      <c r="EO93" s="35"/>
      <c r="EP93" s="35"/>
      <c r="EQ93" s="35"/>
      <c r="ER93" s="35"/>
      <c r="ES93" s="35"/>
      <c r="ET93" s="35"/>
      <c r="EU93" s="35"/>
      <c r="EV93" s="35"/>
      <c r="EW93" s="35"/>
      <c r="EX93" s="35"/>
      <c r="EY93" s="35"/>
      <c r="EZ93" s="35"/>
      <c r="FA93" s="35"/>
      <c r="FB93" s="35"/>
      <c r="FC93" s="35"/>
      <c r="FD93" s="35"/>
      <c r="FE93" s="35"/>
      <c r="FF93" s="35"/>
      <c r="FG93" s="35"/>
      <c r="FH93" s="35"/>
      <c r="FI93" s="35"/>
      <c r="FJ93" s="35"/>
      <c r="FK93" s="35"/>
      <c r="FL93" s="35"/>
      <c r="FM93" s="35"/>
      <c r="FN93" s="35"/>
      <c r="FO93" s="35"/>
      <c r="FP93" s="35"/>
      <c r="FQ93" s="35"/>
      <c r="FR93" s="35"/>
      <c r="FS93" s="35"/>
      <c r="FT93" s="35"/>
      <c r="FU93" s="35"/>
      <c r="FV93" s="35"/>
      <c r="FW93" s="35"/>
      <c r="FX93" s="35"/>
      <c r="FY93" s="35"/>
      <c r="FZ93" s="35"/>
      <c r="GA93" s="35"/>
      <c r="GB93" s="35"/>
      <c r="GC93" s="35"/>
      <c r="GD93" s="35"/>
      <c r="GE93" s="35"/>
      <c r="GF93" s="35"/>
      <c r="GG93" s="35"/>
      <c r="GH93" s="35"/>
      <c r="GI93" s="35"/>
      <c r="GJ93" s="35"/>
      <c r="GK93" s="35"/>
      <c r="GL93" s="35"/>
      <c r="GM93" s="35"/>
      <c r="GN93" s="35"/>
      <c r="GO93" s="35"/>
      <c r="GP93" s="35"/>
      <c r="GQ93" s="35"/>
      <c r="GR93" s="35"/>
      <c r="GS93" s="35"/>
      <c r="GT93" s="35"/>
      <c r="GU93" s="35"/>
      <c r="GV93" s="35"/>
      <c r="GW93" s="35"/>
      <c r="GX93" s="35"/>
      <c r="GY93" s="35"/>
      <c r="GZ93" s="35"/>
      <c r="HA93" s="35"/>
      <c r="HB93" s="35"/>
      <c r="HC93" s="35"/>
      <c r="HD93" s="35"/>
      <c r="HE93" s="35"/>
      <c r="HF93" s="35"/>
      <c r="HG93" s="35"/>
      <c r="HH93" s="35"/>
      <c r="HI93" s="35"/>
      <c r="HJ93" s="35"/>
      <c r="HK93" s="35"/>
      <c r="HL93" s="35"/>
      <c r="HM93" s="35"/>
      <c r="HN93" s="35"/>
      <c r="HO93" s="35"/>
      <c r="HP93" s="35"/>
      <c r="HQ93" s="35"/>
      <c r="HR93" s="35"/>
      <c r="HS93" s="35"/>
      <c r="HT93" s="35"/>
      <c r="HU93" s="35"/>
      <c r="HV93" s="35"/>
      <c r="HW93" s="35"/>
      <c r="HX93" s="35"/>
      <c r="HY93" s="35"/>
      <c r="HZ93" s="35"/>
      <c r="IA93" s="35"/>
      <c r="IB93" s="35"/>
      <c r="IC93" s="35"/>
      <c r="ID93" s="35"/>
      <c r="IE93" s="35"/>
      <c r="IF93" s="35"/>
      <c r="IG93" s="35"/>
      <c r="IH93" s="35"/>
      <c r="II93" s="35"/>
      <c r="IJ93" s="35"/>
      <c r="IK93" s="35"/>
      <c r="IL93" s="35"/>
      <c r="IM93" s="35"/>
      <c r="IN93" s="35"/>
      <c r="IO93" s="35"/>
      <c r="IP93" s="35"/>
    </row>
    <row r="94" s="1" customFormat="1" ht="51" customHeight="1" spans="1:250">
      <c r="A94" s="43"/>
      <c r="B94" s="40"/>
      <c r="C94" s="22"/>
      <c r="D94" s="23"/>
      <c r="E94" s="24" t="s">
        <v>66</v>
      </c>
      <c r="F94" s="32">
        <v>20000000</v>
      </c>
      <c r="G94" s="32">
        <v>20000000</v>
      </c>
      <c r="H94" s="26" t="s">
        <v>18</v>
      </c>
      <c r="I94" s="24"/>
      <c r="J94" s="36">
        <v>44</v>
      </c>
      <c r="K94" s="37">
        <v>18</v>
      </c>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c r="DY94" s="35"/>
      <c r="DZ94" s="35"/>
      <c r="EA94" s="35"/>
      <c r="EB94" s="35"/>
      <c r="EC94" s="35"/>
      <c r="ED94" s="35"/>
      <c r="EE94" s="35"/>
      <c r="EF94" s="35"/>
      <c r="EG94" s="35"/>
      <c r="EH94" s="35"/>
      <c r="EI94" s="35"/>
      <c r="EJ94" s="35"/>
      <c r="EK94" s="35"/>
      <c r="EL94" s="35"/>
      <c r="EM94" s="35"/>
      <c r="EN94" s="35"/>
      <c r="EO94" s="35"/>
      <c r="EP94" s="35"/>
      <c r="EQ94" s="35"/>
      <c r="ER94" s="35"/>
      <c r="ES94" s="35"/>
      <c r="ET94" s="35"/>
      <c r="EU94" s="35"/>
      <c r="EV94" s="35"/>
      <c r="EW94" s="35"/>
      <c r="EX94" s="35"/>
      <c r="EY94" s="35"/>
      <c r="EZ94" s="35"/>
      <c r="FA94" s="35"/>
      <c r="FB94" s="35"/>
      <c r="FC94" s="35"/>
      <c r="FD94" s="35"/>
      <c r="FE94" s="35"/>
      <c r="FF94" s="35"/>
      <c r="FG94" s="35"/>
      <c r="FH94" s="35"/>
      <c r="FI94" s="35"/>
      <c r="FJ94" s="35"/>
      <c r="FK94" s="35"/>
      <c r="FL94" s="35"/>
      <c r="FM94" s="35"/>
      <c r="FN94" s="35"/>
      <c r="FO94" s="35"/>
      <c r="FP94" s="35"/>
      <c r="FQ94" s="35"/>
      <c r="FR94" s="35"/>
      <c r="FS94" s="35"/>
      <c r="FT94" s="35"/>
      <c r="FU94" s="35"/>
      <c r="FV94" s="35"/>
      <c r="FW94" s="35"/>
      <c r="FX94" s="35"/>
      <c r="FY94" s="35"/>
      <c r="FZ94" s="35"/>
      <c r="GA94" s="35"/>
      <c r="GB94" s="35"/>
      <c r="GC94" s="35"/>
      <c r="GD94" s="35"/>
      <c r="GE94" s="35"/>
      <c r="GF94" s="35"/>
      <c r="GG94" s="35"/>
      <c r="GH94" s="35"/>
      <c r="GI94" s="35"/>
      <c r="GJ94" s="35"/>
      <c r="GK94" s="35"/>
      <c r="GL94" s="35"/>
      <c r="GM94" s="35"/>
      <c r="GN94" s="35"/>
      <c r="GO94" s="35"/>
      <c r="GP94" s="35"/>
      <c r="GQ94" s="35"/>
      <c r="GR94" s="35"/>
      <c r="GS94" s="35"/>
      <c r="GT94" s="35"/>
      <c r="GU94" s="35"/>
      <c r="GV94" s="35"/>
      <c r="GW94" s="35"/>
      <c r="GX94" s="35"/>
      <c r="GY94" s="35"/>
      <c r="GZ94" s="35"/>
      <c r="HA94" s="35"/>
      <c r="HB94" s="35"/>
      <c r="HC94" s="35"/>
      <c r="HD94" s="35"/>
      <c r="HE94" s="35"/>
      <c r="HF94" s="35"/>
      <c r="HG94" s="35"/>
      <c r="HH94" s="35"/>
      <c r="HI94" s="35"/>
      <c r="HJ94" s="35"/>
      <c r="HK94" s="35"/>
      <c r="HL94" s="35"/>
      <c r="HM94" s="35"/>
      <c r="HN94" s="35"/>
      <c r="HO94" s="35"/>
      <c r="HP94" s="35"/>
      <c r="HQ94" s="35"/>
      <c r="HR94" s="35"/>
      <c r="HS94" s="35"/>
      <c r="HT94" s="35"/>
      <c r="HU94" s="35"/>
      <c r="HV94" s="35"/>
      <c r="HW94" s="35"/>
      <c r="HX94" s="35"/>
      <c r="HY94" s="35"/>
      <c r="HZ94" s="35"/>
      <c r="IA94" s="35"/>
      <c r="IB94" s="35"/>
      <c r="IC94" s="35"/>
      <c r="ID94" s="35"/>
      <c r="IE94" s="35"/>
      <c r="IF94" s="35"/>
      <c r="IG94" s="35"/>
      <c r="IH94" s="35"/>
      <c r="II94" s="35"/>
      <c r="IJ94" s="35"/>
      <c r="IK94" s="35"/>
      <c r="IL94" s="35"/>
      <c r="IM94" s="35"/>
      <c r="IN94" s="35"/>
      <c r="IO94" s="35"/>
      <c r="IP94" s="35"/>
    </row>
    <row r="95" s="1" customFormat="1" ht="51" customHeight="1" spans="1:250">
      <c r="A95" s="43"/>
      <c r="B95" s="40"/>
      <c r="C95" s="22"/>
      <c r="D95" s="23"/>
      <c r="E95" s="24" t="s">
        <v>102</v>
      </c>
      <c r="F95" s="32">
        <v>5950000</v>
      </c>
      <c r="G95" s="32">
        <v>5950000</v>
      </c>
      <c r="H95" s="26" t="s">
        <v>147</v>
      </c>
      <c r="I95" s="24"/>
      <c r="J95" s="36">
        <v>60</v>
      </c>
      <c r="K95" s="37" t="s">
        <v>148</v>
      </c>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c r="DY95" s="35"/>
      <c r="DZ95" s="35"/>
      <c r="EA95" s="35"/>
      <c r="EB95" s="35"/>
      <c r="EC95" s="35"/>
      <c r="ED95" s="35"/>
      <c r="EE95" s="35"/>
      <c r="EF95" s="35"/>
      <c r="EG95" s="35"/>
      <c r="EH95" s="35"/>
      <c r="EI95" s="35"/>
      <c r="EJ95" s="35"/>
      <c r="EK95" s="35"/>
      <c r="EL95" s="35"/>
      <c r="EM95" s="35"/>
      <c r="EN95" s="35"/>
      <c r="EO95" s="35"/>
      <c r="EP95" s="35"/>
      <c r="EQ95" s="35"/>
      <c r="ER95" s="35"/>
      <c r="ES95" s="35"/>
      <c r="ET95" s="35"/>
      <c r="EU95" s="35"/>
      <c r="EV95" s="35"/>
      <c r="EW95" s="35"/>
      <c r="EX95" s="35"/>
      <c r="EY95" s="35"/>
      <c r="EZ95" s="35"/>
      <c r="FA95" s="35"/>
      <c r="FB95" s="35"/>
      <c r="FC95" s="35"/>
      <c r="FD95" s="35"/>
      <c r="FE95" s="35"/>
      <c r="FF95" s="35"/>
      <c r="FG95" s="35"/>
      <c r="FH95" s="35"/>
      <c r="FI95" s="35"/>
      <c r="FJ95" s="35"/>
      <c r="FK95" s="35"/>
      <c r="FL95" s="35"/>
      <c r="FM95" s="35"/>
      <c r="FN95" s="35"/>
      <c r="FO95" s="35"/>
      <c r="FP95" s="35"/>
      <c r="FQ95" s="35"/>
      <c r="FR95" s="35"/>
      <c r="FS95" s="35"/>
      <c r="FT95" s="35"/>
      <c r="FU95" s="35"/>
      <c r="FV95" s="35"/>
      <c r="FW95" s="35"/>
      <c r="FX95" s="35"/>
      <c r="FY95" s="35"/>
      <c r="FZ95" s="35"/>
      <c r="GA95" s="35"/>
      <c r="GB95" s="35"/>
      <c r="GC95" s="35"/>
      <c r="GD95" s="35"/>
      <c r="GE95" s="35"/>
      <c r="GF95" s="35"/>
      <c r="GG95" s="35"/>
      <c r="GH95" s="35"/>
      <c r="GI95" s="35"/>
      <c r="GJ95" s="35"/>
      <c r="GK95" s="35"/>
      <c r="GL95" s="35"/>
      <c r="GM95" s="35"/>
      <c r="GN95" s="35"/>
      <c r="GO95" s="35"/>
      <c r="GP95" s="35"/>
      <c r="GQ95" s="35"/>
      <c r="GR95" s="35"/>
      <c r="GS95" s="35"/>
      <c r="GT95" s="35"/>
      <c r="GU95" s="35"/>
      <c r="GV95" s="35"/>
      <c r="GW95" s="35"/>
      <c r="GX95" s="35"/>
      <c r="GY95" s="35"/>
      <c r="GZ95" s="35"/>
      <c r="HA95" s="35"/>
      <c r="HB95" s="35"/>
      <c r="HC95" s="35"/>
      <c r="HD95" s="35"/>
      <c r="HE95" s="35"/>
      <c r="HF95" s="35"/>
      <c r="HG95" s="35"/>
      <c r="HH95" s="35"/>
      <c r="HI95" s="35"/>
      <c r="HJ95" s="35"/>
      <c r="HK95" s="35"/>
      <c r="HL95" s="35"/>
      <c r="HM95" s="35"/>
      <c r="HN95" s="35"/>
      <c r="HO95" s="35"/>
      <c r="HP95" s="35"/>
      <c r="HQ95" s="35"/>
      <c r="HR95" s="35"/>
      <c r="HS95" s="35"/>
      <c r="HT95" s="35"/>
      <c r="HU95" s="35"/>
      <c r="HV95" s="35"/>
      <c r="HW95" s="35"/>
      <c r="HX95" s="35"/>
      <c r="HY95" s="35"/>
      <c r="HZ95" s="35"/>
      <c r="IA95" s="35"/>
      <c r="IB95" s="35"/>
      <c r="IC95" s="35"/>
      <c r="ID95" s="35"/>
      <c r="IE95" s="35"/>
      <c r="IF95" s="35"/>
      <c r="IG95" s="35"/>
      <c r="IH95" s="35"/>
      <c r="II95" s="35"/>
      <c r="IJ95" s="35"/>
      <c r="IK95" s="35"/>
      <c r="IL95" s="35"/>
      <c r="IM95" s="35"/>
      <c r="IN95" s="35"/>
      <c r="IO95" s="35"/>
      <c r="IP95" s="35"/>
    </row>
    <row r="96" s="1" customFormat="1" ht="51" customHeight="1" spans="1:250">
      <c r="A96" s="43"/>
      <c r="B96" s="40"/>
      <c r="C96" s="22"/>
      <c r="D96" s="23"/>
      <c r="E96" s="24" t="s">
        <v>108</v>
      </c>
      <c r="F96" s="32">
        <v>42170000</v>
      </c>
      <c r="G96" s="32">
        <v>42170000</v>
      </c>
      <c r="H96" s="26" t="s">
        <v>149</v>
      </c>
      <c r="I96" s="24"/>
      <c r="J96" s="36">
        <v>64</v>
      </c>
      <c r="K96" s="37">
        <v>55</v>
      </c>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c r="GZ96" s="35"/>
      <c r="HA96" s="35"/>
      <c r="HB96" s="35"/>
      <c r="HC96" s="35"/>
      <c r="HD96" s="35"/>
      <c r="HE96" s="35"/>
      <c r="HF96" s="35"/>
      <c r="HG96" s="35"/>
      <c r="HH96" s="35"/>
      <c r="HI96" s="35"/>
      <c r="HJ96" s="35"/>
      <c r="HK96" s="35"/>
      <c r="HL96" s="35"/>
      <c r="HM96" s="35"/>
      <c r="HN96" s="35"/>
      <c r="HO96" s="35"/>
      <c r="HP96" s="35"/>
      <c r="HQ96" s="35"/>
      <c r="HR96" s="35"/>
      <c r="HS96" s="35"/>
      <c r="HT96" s="35"/>
      <c r="HU96" s="35"/>
      <c r="HV96" s="35"/>
      <c r="HW96" s="35"/>
      <c r="HX96" s="35"/>
      <c r="HY96" s="35"/>
      <c r="HZ96" s="35"/>
      <c r="IA96" s="35"/>
      <c r="IB96" s="35"/>
      <c r="IC96" s="35"/>
      <c r="ID96" s="35"/>
      <c r="IE96" s="35"/>
      <c r="IF96" s="35"/>
      <c r="IG96" s="35"/>
      <c r="IH96" s="35"/>
      <c r="II96" s="35"/>
      <c r="IJ96" s="35"/>
      <c r="IK96" s="35"/>
      <c r="IL96" s="35"/>
      <c r="IM96" s="35"/>
      <c r="IN96" s="35"/>
      <c r="IO96" s="35"/>
      <c r="IP96" s="35"/>
    </row>
    <row r="97" s="1" customFormat="1" ht="51" customHeight="1" spans="1:250">
      <c r="A97" s="43"/>
      <c r="B97" s="40"/>
      <c r="C97" s="22"/>
      <c r="D97" s="23"/>
      <c r="E97" s="24" t="s">
        <v>108</v>
      </c>
      <c r="F97" s="32">
        <v>4400000</v>
      </c>
      <c r="G97" s="32">
        <v>4400000</v>
      </c>
      <c r="H97" s="26" t="s">
        <v>150</v>
      </c>
      <c r="I97" s="24"/>
      <c r="J97" s="36">
        <v>65</v>
      </c>
      <c r="K97" s="37">
        <v>43</v>
      </c>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c r="FG97" s="35"/>
      <c r="FH97" s="35"/>
      <c r="FI97" s="35"/>
      <c r="FJ97" s="35"/>
      <c r="FK97" s="35"/>
      <c r="FL97" s="35"/>
      <c r="FM97" s="35"/>
      <c r="FN97" s="35"/>
      <c r="FO97" s="35"/>
      <c r="FP97" s="35"/>
      <c r="FQ97" s="35"/>
      <c r="FR97" s="35"/>
      <c r="FS97" s="35"/>
      <c r="FT97" s="35"/>
      <c r="FU97" s="35"/>
      <c r="FV97" s="35"/>
      <c r="FW97" s="35"/>
      <c r="FX97" s="35"/>
      <c r="FY97" s="35"/>
      <c r="FZ97" s="35"/>
      <c r="GA97" s="35"/>
      <c r="GB97" s="35"/>
      <c r="GC97" s="35"/>
      <c r="GD97" s="35"/>
      <c r="GE97" s="35"/>
      <c r="GF97" s="35"/>
      <c r="GG97" s="35"/>
      <c r="GH97" s="35"/>
      <c r="GI97" s="35"/>
      <c r="GJ97" s="35"/>
      <c r="GK97" s="35"/>
      <c r="GL97" s="35"/>
      <c r="GM97" s="35"/>
      <c r="GN97" s="35"/>
      <c r="GO97" s="35"/>
      <c r="GP97" s="35"/>
      <c r="GQ97" s="35"/>
      <c r="GR97" s="35"/>
      <c r="GS97" s="35"/>
      <c r="GT97" s="35"/>
      <c r="GU97" s="35"/>
      <c r="GV97" s="35"/>
      <c r="GW97" s="35"/>
      <c r="GX97" s="35"/>
      <c r="GY97" s="35"/>
      <c r="GZ97" s="35"/>
      <c r="HA97" s="35"/>
      <c r="HB97" s="35"/>
      <c r="HC97" s="35"/>
      <c r="HD97" s="35"/>
      <c r="HE97" s="35"/>
      <c r="HF97" s="35"/>
      <c r="HG97" s="35"/>
      <c r="HH97" s="35"/>
      <c r="HI97" s="35"/>
      <c r="HJ97" s="35"/>
      <c r="HK97" s="35"/>
      <c r="HL97" s="35"/>
      <c r="HM97" s="35"/>
      <c r="HN97" s="35"/>
      <c r="HO97" s="35"/>
      <c r="HP97" s="35"/>
      <c r="HQ97" s="35"/>
      <c r="HR97" s="35"/>
      <c r="HS97" s="35"/>
      <c r="HT97" s="35"/>
      <c r="HU97" s="35"/>
      <c r="HV97" s="35"/>
      <c r="HW97" s="35"/>
      <c r="HX97" s="35"/>
      <c r="HY97" s="35"/>
      <c r="HZ97" s="35"/>
      <c r="IA97" s="35"/>
      <c r="IB97" s="35"/>
      <c r="IC97" s="35"/>
      <c r="ID97" s="35"/>
      <c r="IE97" s="35"/>
      <c r="IF97" s="35"/>
      <c r="IG97" s="35"/>
      <c r="IH97" s="35"/>
      <c r="II97" s="35"/>
      <c r="IJ97" s="35"/>
      <c r="IK97" s="35"/>
      <c r="IL97" s="35"/>
      <c r="IM97" s="35"/>
      <c r="IN97" s="35"/>
      <c r="IO97" s="35"/>
      <c r="IP97" s="35"/>
    </row>
    <row r="98" s="1" customFormat="1" ht="51" customHeight="1" spans="1:250">
      <c r="A98" s="43"/>
      <c r="B98" s="40"/>
      <c r="C98" s="22"/>
      <c r="D98" s="23"/>
      <c r="E98" s="24" t="s">
        <v>108</v>
      </c>
      <c r="F98" s="32">
        <v>13500000</v>
      </c>
      <c r="G98" s="32">
        <v>3852460</v>
      </c>
      <c r="H98" s="26" t="s">
        <v>151</v>
      </c>
      <c r="I98" s="24"/>
      <c r="J98" s="36">
        <v>69</v>
      </c>
      <c r="K98" s="37">
        <v>60</v>
      </c>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c r="EM98" s="35"/>
      <c r="EN98" s="35"/>
      <c r="EO98" s="35"/>
      <c r="EP98" s="35"/>
      <c r="EQ98" s="35"/>
      <c r="ER98" s="35"/>
      <c r="ES98" s="35"/>
      <c r="ET98" s="35"/>
      <c r="EU98" s="35"/>
      <c r="EV98" s="35"/>
      <c r="EW98" s="35"/>
      <c r="EX98" s="35"/>
      <c r="EY98" s="35"/>
      <c r="EZ98" s="35"/>
      <c r="FA98" s="35"/>
      <c r="FB98" s="35"/>
      <c r="FC98" s="35"/>
      <c r="FD98" s="35"/>
      <c r="FE98" s="35"/>
      <c r="FF98" s="35"/>
      <c r="FG98" s="35"/>
      <c r="FH98" s="35"/>
      <c r="FI98" s="35"/>
      <c r="FJ98" s="35"/>
      <c r="FK98" s="35"/>
      <c r="FL98" s="35"/>
      <c r="FM98" s="35"/>
      <c r="FN98" s="35"/>
      <c r="FO98" s="35"/>
      <c r="FP98" s="35"/>
      <c r="FQ98" s="35"/>
      <c r="FR98" s="35"/>
      <c r="FS98" s="35"/>
      <c r="FT98" s="35"/>
      <c r="FU98" s="35"/>
      <c r="FV98" s="35"/>
      <c r="FW98" s="35"/>
      <c r="FX98" s="35"/>
      <c r="FY98" s="35"/>
      <c r="FZ98" s="35"/>
      <c r="GA98" s="35"/>
      <c r="GB98" s="35"/>
      <c r="GC98" s="35"/>
      <c r="GD98" s="35"/>
      <c r="GE98" s="35"/>
      <c r="GF98" s="35"/>
      <c r="GG98" s="35"/>
      <c r="GH98" s="35"/>
      <c r="GI98" s="35"/>
      <c r="GJ98" s="35"/>
      <c r="GK98" s="35"/>
      <c r="GL98" s="35"/>
      <c r="GM98" s="35"/>
      <c r="GN98" s="35"/>
      <c r="GO98" s="35"/>
      <c r="GP98" s="35"/>
      <c r="GQ98" s="35"/>
      <c r="GR98" s="35"/>
      <c r="GS98" s="35"/>
      <c r="GT98" s="35"/>
      <c r="GU98" s="35"/>
      <c r="GV98" s="35"/>
      <c r="GW98" s="35"/>
      <c r="GX98" s="35"/>
      <c r="GY98" s="35"/>
      <c r="GZ98" s="35"/>
      <c r="HA98" s="35"/>
      <c r="HB98" s="35"/>
      <c r="HC98" s="35"/>
      <c r="HD98" s="35"/>
      <c r="HE98" s="35"/>
      <c r="HF98" s="35"/>
      <c r="HG98" s="35"/>
      <c r="HH98" s="35"/>
      <c r="HI98" s="35"/>
      <c r="HJ98" s="35"/>
      <c r="HK98" s="35"/>
      <c r="HL98" s="35"/>
      <c r="HM98" s="35"/>
      <c r="HN98" s="35"/>
      <c r="HO98" s="35"/>
      <c r="HP98" s="35"/>
      <c r="HQ98" s="35"/>
      <c r="HR98" s="35"/>
      <c r="HS98" s="35"/>
      <c r="HT98" s="35"/>
      <c r="HU98" s="35"/>
      <c r="HV98" s="35"/>
      <c r="HW98" s="35"/>
      <c r="HX98" s="35"/>
      <c r="HY98" s="35"/>
      <c r="HZ98" s="35"/>
      <c r="IA98" s="35"/>
      <c r="IB98" s="35"/>
      <c r="IC98" s="35"/>
      <c r="ID98" s="35"/>
      <c r="IE98" s="35"/>
      <c r="IF98" s="35"/>
      <c r="IG98" s="35"/>
      <c r="IH98" s="35"/>
      <c r="II98" s="35"/>
      <c r="IJ98" s="35"/>
      <c r="IK98" s="35"/>
      <c r="IL98" s="35"/>
      <c r="IM98" s="35"/>
      <c r="IN98" s="35"/>
      <c r="IO98" s="35"/>
      <c r="IP98" s="35"/>
    </row>
    <row r="99" s="1" customFormat="1" ht="51" customHeight="1" spans="1:250">
      <c r="A99" s="43"/>
      <c r="B99" s="40"/>
      <c r="C99" s="22"/>
      <c r="D99" s="23"/>
      <c r="E99" s="24" t="s">
        <v>108</v>
      </c>
      <c r="F99" s="32">
        <v>1600000</v>
      </c>
      <c r="G99" s="32">
        <v>1600000</v>
      </c>
      <c r="H99" s="26" t="s">
        <v>152</v>
      </c>
      <c r="I99" s="24"/>
      <c r="J99" s="36">
        <v>70</v>
      </c>
      <c r="K99" s="37">
        <v>59</v>
      </c>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c r="FG99" s="35"/>
      <c r="FH99" s="35"/>
      <c r="FI99" s="35"/>
      <c r="FJ99" s="35"/>
      <c r="FK99" s="35"/>
      <c r="FL99" s="35"/>
      <c r="FM99" s="35"/>
      <c r="FN99" s="35"/>
      <c r="FO99" s="35"/>
      <c r="FP99" s="35"/>
      <c r="FQ99" s="35"/>
      <c r="FR99" s="35"/>
      <c r="FS99" s="35"/>
      <c r="FT99" s="35"/>
      <c r="FU99" s="35"/>
      <c r="FV99" s="35"/>
      <c r="FW99" s="35"/>
      <c r="FX99" s="35"/>
      <c r="FY99" s="35"/>
      <c r="FZ99" s="35"/>
      <c r="GA99" s="35"/>
      <c r="GB99" s="35"/>
      <c r="GC99" s="35"/>
      <c r="GD99" s="35"/>
      <c r="GE99" s="35"/>
      <c r="GF99" s="35"/>
      <c r="GG99" s="35"/>
      <c r="GH99" s="35"/>
      <c r="GI99" s="35"/>
      <c r="GJ99" s="35"/>
      <c r="GK99" s="35"/>
      <c r="GL99" s="35"/>
      <c r="GM99" s="35"/>
      <c r="GN99" s="35"/>
      <c r="GO99" s="35"/>
      <c r="GP99" s="35"/>
      <c r="GQ99" s="35"/>
      <c r="GR99" s="35"/>
      <c r="GS99" s="35"/>
      <c r="GT99" s="35"/>
      <c r="GU99" s="35"/>
      <c r="GV99" s="35"/>
      <c r="GW99" s="35"/>
      <c r="GX99" s="35"/>
      <c r="GY99" s="35"/>
      <c r="GZ99" s="35"/>
      <c r="HA99" s="35"/>
      <c r="HB99" s="35"/>
      <c r="HC99" s="35"/>
      <c r="HD99" s="35"/>
      <c r="HE99" s="35"/>
      <c r="HF99" s="35"/>
      <c r="HG99" s="35"/>
      <c r="HH99" s="35"/>
      <c r="HI99" s="35"/>
      <c r="HJ99" s="35"/>
      <c r="HK99" s="35"/>
      <c r="HL99" s="35"/>
      <c r="HM99" s="35"/>
      <c r="HN99" s="35"/>
      <c r="HO99" s="35"/>
      <c r="HP99" s="35"/>
      <c r="HQ99" s="35"/>
      <c r="HR99" s="35"/>
      <c r="HS99" s="35"/>
      <c r="HT99" s="35"/>
      <c r="HU99" s="35"/>
      <c r="HV99" s="35"/>
      <c r="HW99" s="35"/>
      <c r="HX99" s="35"/>
      <c r="HY99" s="35"/>
      <c r="HZ99" s="35"/>
      <c r="IA99" s="35"/>
      <c r="IB99" s="35"/>
      <c r="IC99" s="35"/>
      <c r="ID99" s="35"/>
      <c r="IE99" s="35"/>
      <c r="IF99" s="35"/>
      <c r="IG99" s="35"/>
      <c r="IH99" s="35"/>
      <c r="II99" s="35"/>
      <c r="IJ99" s="35"/>
      <c r="IK99" s="35"/>
      <c r="IL99" s="35"/>
      <c r="IM99" s="35"/>
      <c r="IN99" s="35"/>
      <c r="IO99" s="35"/>
      <c r="IP99" s="35"/>
    </row>
    <row r="100" s="1" customFormat="1" ht="51" customHeight="1" spans="1:250">
      <c r="A100" s="43"/>
      <c r="B100" s="40"/>
      <c r="C100" s="22"/>
      <c r="D100" s="23"/>
      <c r="E100" s="24" t="s">
        <v>108</v>
      </c>
      <c r="F100" s="32">
        <v>13750000</v>
      </c>
      <c r="G100" s="32">
        <v>13750000</v>
      </c>
      <c r="H100" s="26" t="s">
        <v>153</v>
      </c>
      <c r="I100" s="24"/>
      <c r="J100" s="36">
        <v>71</v>
      </c>
      <c r="K100" s="37">
        <v>47</v>
      </c>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c r="FG100" s="35"/>
      <c r="FH100" s="35"/>
      <c r="FI100" s="35"/>
      <c r="FJ100" s="35"/>
      <c r="FK100" s="35"/>
      <c r="FL100" s="35"/>
      <c r="FM100" s="35"/>
      <c r="FN100" s="35"/>
      <c r="FO100" s="35"/>
      <c r="FP100" s="35"/>
      <c r="FQ100" s="35"/>
      <c r="FR100" s="35"/>
      <c r="FS100" s="35"/>
      <c r="FT100" s="35"/>
      <c r="FU100" s="35"/>
      <c r="FV100" s="35"/>
      <c r="FW100" s="35"/>
      <c r="FX100" s="35"/>
      <c r="FY100" s="35"/>
      <c r="FZ100" s="35"/>
      <c r="GA100" s="35"/>
      <c r="GB100" s="35"/>
      <c r="GC100" s="35"/>
      <c r="GD100" s="35"/>
      <c r="GE100" s="35"/>
      <c r="GF100" s="35"/>
      <c r="GG100" s="35"/>
      <c r="GH100" s="35"/>
      <c r="GI100" s="35"/>
      <c r="GJ100" s="35"/>
      <c r="GK100" s="35"/>
      <c r="GL100" s="35"/>
      <c r="GM100" s="35"/>
      <c r="GN100" s="35"/>
      <c r="GO100" s="35"/>
      <c r="GP100" s="35"/>
      <c r="GQ100" s="35"/>
      <c r="GR100" s="35"/>
      <c r="GS100" s="35"/>
      <c r="GT100" s="35"/>
      <c r="GU100" s="35"/>
      <c r="GV100" s="35"/>
      <c r="GW100" s="35"/>
      <c r="GX100" s="35"/>
      <c r="GY100" s="35"/>
      <c r="GZ100" s="35"/>
      <c r="HA100" s="35"/>
      <c r="HB100" s="35"/>
      <c r="HC100" s="35"/>
      <c r="HD100" s="35"/>
      <c r="HE100" s="35"/>
      <c r="HF100" s="35"/>
      <c r="HG100" s="35"/>
      <c r="HH100" s="35"/>
      <c r="HI100" s="35"/>
      <c r="HJ100" s="35"/>
      <c r="HK100" s="35"/>
      <c r="HL100" s="35"/>
      <c r="HM100" s="35"/>
      <c r="HN100" s="35"/>
      <c r="HO100" s="35"/>
      <c r="HP100" s="35"/>
      <c r="HQ100" s="35"/>
      <c r="HR100" s="35"/>
      <c r="HS100" s="35"/>
      <c r="HT100" s="35"/>
      <c r="HU100" s="35"/>
      <c r="HV100" s="35"/>
      <c r="HW100" s="35"/>
      <c r="HX100" s="35"/>
      <c r="HY100" s="35"/>
      <c r="HZ100" s="35"/>
      <c r="IA100" s="35"/>
      <c r="IB100" s="35"/>
      <c r="IC100" s="35"/>
      <c r="ID100" s="35"/>
      <c r="IE100" s="35"/>
      <c r="IF100" s="35"/>
      <c r="IG100" s="35"/>
      <c r="IH100" s="35"/>
      <c r="II100" s="35"/>
      <c r="IJ100" s="35"/>
      <c r="IK100" s="35"/>
      <c r="IL100" s="35"/>
      <c r="IM100" s="35"/>
      <c r="IN100" s="35"/>
      <c r="IO100" s="35"/>
      <c r="IP100" s="35"/>
    </row>
    <row r="101" s="1" customFormat="1" ht="51" customHeight="1" spans="1:250">
      <c r="A101" s="43"/>
      <c r="B101" s="40"/>
      <c r="C101" s="22"/>
      <c r="D101" s="23"/>
      <c r="E101" s="24" t="s">
        <v>108</v>
      </c>
      <c r="F101" s="32">
        <v>9940000</v>
      </c>
      <c r="G101" s="32">
        <v>9940000</v>
      </c>
      <c r="H101" s="26" t="s">
        <v>154</v>
      </c>
      <c r="I101" s="24"/>
      <c r="J101" s="36">
        <v>72</v>
      </c>
      <c r="K101" s="37">
        <v>46</v>
      </c>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c r="DY101" s="35"/>
      <c r="DZ101" s="35"/>
      <c r="EA101" s="35"/>
      <c r="EB101" s="35"/>
      <c r="EC101" s="35"/>
      <c r="ED101" s="35"/>
      <c r="EE101" s="35"/>
      <c r="EF101" s="35"/>
      <c r="EG101" s="35"/>
      <c r="EH101" s="35"/>
      <c r="EI101" s="35"/>
      <c r="EJ101" s="35"/>
      <c r="EK101" s="35"/>
      <c r="EL101" s="35"/>
      <c r="EM101" s="35"/>
      <c r="EN101" s="35"/>
      <c r="EO101" s="35"/>
      <c r="EP101" s="35"/>
      <c r="EQ101" s="35"/>
      <c r="ER101" s="35"/>
      <c r="ES101" s="35"/>
      <c r="ET101" s="35"/>
      <c r="EU101" s="35"/>
      <c r="EV101" s="35"/>
      <c r="EW101" s="35"/>
      <c r="EX101" s="35"/>
      <c r="EY101" s="35"/>
      <c r="EZ101" s="35"/>
      <c r="FA101" s="35"/>
      <c r="FB101" s="35"/>
      <c r="FC101" s="35"/>
      <c r="FD101" s="35"/>
      <c r="FE101" s="35"/>
      <c r="FF101" s="35"/>
      <c r="FG101" s="35"/>
      <c r="FH101" s="35"/>
      <c r="FI101" s="35"/>
      <c r="FJ101" s="35"/>
      <c r="FK101" s="35"/>
      <c r="FL101" s="35"/>
      <c r="FM101" s="35"/>
      <c r="FN101" s="35"/>
      <c r="FO101" s="35"/>
      <c r="FP101" s="35"/>
      <c r="FQ101" s="35"/>
      <c r="FR101" s="35"/>
      <c r="FS101" s="35"/>
      <c r="FT101" s="35"/>
      <c r="FU101" s="35"/>
      <c r="FV101" s="35"/>
      <c r="FW101" s="35"/>
      <c r="FX101" s="35"/>
      <c r="FY101" s="35"/>
      <c r="FZ101" s="35"/>
      <c r="GA101" s="35"/>
      <c r="GB101" s="35"/>
      <c r="GC101" s="35"/>
      <c r="GD101" s="35"/>
      <c r="GE101" s="35"/>
      <c r="GF101" s="35"/>
      <c r="GG101" s="35"/>
      <c r="GH101" s="35"/>
      <c r="GI101" s="35"/>
      <c r="GJ101" s="35"/>
      <c r="GK101" s="35"/>
      <c r="GL101" s="35"/>
      <c r="GM101" s="35"/>
      <c r="GN101" s="35"/>
      <c r="GO101" s="35"/>
      <c r="GP101" s="35"/>
      <c r="GQ101" s="35"/>
      <c r="GR101" s="35"/>
      <c r="GS101" s="35"/>
      <c r="GT101" s="35"/>
      <c r="GU101" s="35"/>
      <c r="GV101" s="35"/>
      <c r="GW101" s="35"/>
      <c r="GX101" s="35"/>
      <c r="GY101" s="35"/>
      <c r="GZ101" s="35"/>
      <c r="HA101" s="35"/>
      <c r="HB101" s="35"/>
      <c r="HC101" s="35"/>
      <c r="HD101" s="35"/>
      <c r="HE101" s="35"/>
      <c r="HF101" s="35"/>
      <c r="HG101" s="35"/>
      <c r="HH101" s="35"/>
      <c r="HI101" s="35"/>
      <c r="HJ101" s="35"/>
      <c r="HK101" s="35"/>
      <c r="HL101" s="35"/>
      <c r="HM101" s="35"/>
      <c r="HN101" s="35"/>
      <c r="HO101" s="35"/>
      <c r="HP101" s="35"/>
      <c r="HQ101" s="35"/>
      <c r="HR101" s="35"/>
      <c r="HS101" s="35"/>
      <c r="HT101" s="35"/>
      <c r="HU101" s="35"/>
      <c r="HV101" s="35"/>
      <c r="HW101" s="35"/>
      <c r="HX101" s="35"/>
      <c r="HY101" s="35"/>
      <c r="HZ101" s="35"/>
      <c r="IA101" s="35"/>
      <c r="IB101" s="35"/>
      <c r="IC101" s="35"/>
      <c r="ID101" s="35"/>
      <c r="IE101" s="35"/>
      <c r="IF101" s="35"/>
      <c r="IG101" s="35"/>
      <c r="IH101" s="35"/>
      <c r="II101" s="35"/>
      <c r="IJ101" s="35"/>
      <c r="IK101" s="35"/>
      <c r="IL101" s="35"/>
      <c r="IM101" s="35"/>
      <c r="IN101" s="35"/>
      <c r="IO101" s="35"/>
      <c r="IP101" s="35"/>
    </row>
    <row r="102" s="1" customFormat="1" ht="51" customHeight="1" spans="1:250">
      <c r="A102" s="43"/>
      <c r="B102" s="40"/>
      <c r="C102" s="22"/>
      <c r="D102" s="23"/>
      <c r="E102" s="24" t="s">
        <v>108</v>
      </c>
      <c r="F102" s="32">
        <v>1664000</v>
      </c>
      <c r="G102" s="32">
        <v>1331662.4</v>
      </c>
      <c r="H102" s="26" t="s">
        <v>155</v>
      </c>
      <c r="I102" s="24"/>
      <c r="J102" s="36">
        <v>73</v>
      </c>
      <c r="K102" s="37">
        <v>48</v>
      </c>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c r="DY102" s="35"/>
      <c r="DZ102" s="35"/>
      <c r="EA102" s="35"/>
      <c r="EB102" s="35"/>
      <c r="EC102" s="35"/>
      <c r="ED102" s="35"/>
      <c r="EE102" s="35"/>
      <c r="EF102" s="35"/>
      <c r="EG102" s="35"/>
      <c r="EH102" s="35"/>
      <c r="EI102" s="35"/>
      <c r="EJ102" s="35"/>
      <c r="EK102" s="35"/>
      <c r="EL102" s="35"/>
      <c r="EM102" s="35"/>
      <c r="EN102" s="35"/>
      <c r="EO102" s="35"/>
      <c r="EP102" s="35"/>
      <c r="EQ102" s="35"/>
      <c r="ER102" s="35"/>
      <c r="ES102" s="35"/>
      <c r="ET102" s="35"/>
      <c r="EU102" s="35"/>
      <c r="EV102" s="35"/>
      <c r="EW102" s="35"/>
      <c r="EX102" s="35"/>
      <c r="EY102" s="35"/>
      <c r="EZ102" s="35"/>
      <c r="FA102" s="35"/>
      <c r="FB102" s="35"/>
      <c r="FC102" s="35"/>
      <c r="FD102" s="35"/>
      <c r="FE102" s="35"/>
      <c r="FF102" s="35"/>
      <c r="FG102" s="35"/>
      <c r="FH102" s="35"/>
      <c r="FI102" s="35"/>
      <c r="FJ102" s="35"/>
      <c r="FK102" s="35"/>
      <c r="FL102" s="35"/>
      <c r="FM102" s="35"/>
      <c r="FN102" s="35"/>
      <c r="FO102" s="35"/>
      <c r="FP102" s="35"/>
      <c r="FQ102" s="35"/>
      <c r="FR102" s="35"/>
      <c r="FS102" s="35"/>
      <c r="FT102" s="35"/>
      <c r="FU102" s="35"/>
      <c r="FV102" s="35"/>
      <c r="FW102" s="35"/>
      <c r="FX102" s="35"/>
      <c r="FY102" s="35"/>
      <c r="FZ102" s="35"/>
      <c r="GA102" s="35"/>
      <c r="GB102" s="35"/>
      <c r="GC102" s="35"/>
      <c r="GD102" s="35"/>
      <c r="GE102" s="35"/>
      <c r="GF102" s="35"/>
      <c r="GG102" s="35"/>
      <c r="GH102" s="35"/>
      <c r="GI102" s="35"/>
      <c r="GJ102" s="35"/>
      <c r="GK102" s="35"/>
      <c r="GL102" s="35"/>
      <c r="GM102" s="35"/>
      <c r="GN102" s="35"/>
      <c r="GO102" s="35"/>
      <c r="GP102" s="35"/>
      <c r="GQ102" s="35"/>
      <c r="GR102" s="35"/>
      <c r="GS102" s="35"/>
      <c r="GT102" s="35"/>
      <c r="GU102" s="35"/>
      <c r="GV102" s="35"/>
      <c r="GW102" s="35"/>
      <c r="GX102" s="35"/>
      <c r="GY102" s="35"/>
      <c r="GZ102" s="35"/>
      <c r="HA102" s="35"/>
      <c r="HB102" s="35"/>
      <c r="HC102" s="35"/>
      <c r="HD102" s="35"/>
      <c r="HE102" s="35"/>
      <c r="HF102" s="35"/>
      <c r="HG102" s="35"/>
      <c r="HH102" s="35"/>
      <c r="HI102" s="35"/>
      <c r="HJ102" s="35"/>
      <c r="HK102" s="35"/>
      <c r="HL102" s="35"/>
      <c r="HM102" s="35"/>
      <c r="HN102" s="35"/>
      <c r="HO102" s="35"/>
      <c r="HP102" s="35"/>
      <c r="HQ102" s="35"/>
      <c r="HR102" s="35"/>
      <c r="HS102" s="35"/>
      <c r="HT102" s="35"/>
      <c r="HU102" s="35"/>
      <c r="HV102" s="35"/>
      <c r="HW102" s="35"/>
      <c r="HX102" s="35"/>
      <c r="HY102" s="35"/>
      <c r="HZ102" s="35"/>
      <c r="IA102" s="35"/>
      <c r="IB102" s="35"/>
      <c r="IC102" s="35"/>
      <c r="ID102" s="35"/>
      <c r="IE102" s="35"/>
      <c r="IF102" s="35"/>
      <c r="IG102" s="35"/>
      <c r="IH102" s="35"/>
      <c r="II102" s="35"/>
      <c r="IJ102" s="35"/>
      <c r="IK102" s="35"/>
      <c r="IL102" s="35"/>
      <c r="IM102" s="35"/>
      <c r="IN102" s="35"/>
      <c r="IO102" s="35"/>
      <c r="IP102" s="35"/>
    </row>
    <row r="103" s="1" customFormat="1" ht="51" customHeight="1" spans="1:250">
      <c r="A103" s="43"/>
      <c r="B103" s="40"/>
      <c r="C103" s="22"/>
      <c r="D103" s="23"/>
      <c r="E103" s="24" t="s">
        <v>77</v>
      </c>
      <c r="F103" s="32">
        <v>3600000</v>
      </c>
      <c r="G103" s="32">
        <v>1121600</v>
      </c>
      <c r="H103" s="26" t="s">
        <v>156</v>
      </c>
      <c r="I103" s="24"/>
      <c r="J103" s="36">
        <v>75</v>
      </c>
      <c r="K103" s="37">
        <v>45</v>
      </c>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5"/>
      <c r="DT103" s="35"/>
      <c r="DU103" s="35"/>
      <c r="DV103" s="35"/>
      <c r="DW103" s="35"/>
      <c r="DX103" s="35"/>
      <c r="DY103" s="35"/>
      <c r="DZ103" s="35"/>
      <c r="EA103" s="35"/>
      <c r="EB103" s="35"/>
      <c r="EC103" s="35"/>
      <c r="ED103" s="35"/>
      <c r="EE103" s="35"/>
      <c r="EF103" s="35"/>
      <c r="EG103" s="35"/>
      <c r="EH103" s="35"/>
      <c r="EI103" s="35"/>
      <c r="EJ103" s="35"/>
      <c r="EK103" s="35"/>
      <c r="EL103" s="35"/>
      <c r="EM103" s="35"/>
      <c r="EN103" s="35"/>
      <c r="EO103" s="35"/>
      <c r="EP103" s="35"/>
      <c r="EQ103" s="35"/>
      <c r="ER103" s="35"/>
      <c r="ES103" s="35"/>
      <c r="ET103" s="35"/>
      <c r="EU103" s="35"/>
      <c r="EV103" s="35"/>
      <c r="EW103" s="35"/>
      <c r="EX103" s="35"/>
      <c r="EY103" s="35"/>
      <c r="EZ103" s="35"/>
      <c r="FA103" s="35"/>
      <c r="FB103" s="35"/>
      <c r="FC103" s="35"/>
      <c r="FD103" s="35"/>
      <c r="FE103" s="35"/>
      <c r="FF103" s="35"/>
      <c r="FG103" s="35"/>
      <c r="FH103" s="35"/>
      <c r="FI103" s="35"/>
      <c r="FJ103" s="35"/>
      <c r="FK103" s="35"/>
      <c r="FL103" s="35"/>
      <c r="FM103" s="35"/>
      <c r="FN103" s="35"/>
      <c r="FO103" s="35"/>
      <c r="FP103" s="35"/>
      <c r="FQ103" s="35"/>
      <c r="FR103" s="35"/>
      <c r="FS103" s="35"/>
      <c r="FT103" s="35"/>
      <c r="FU103" s="35"/>
      <c r="FV103" s="35"/>
      <c r="FW103" s="35"/>
      <c r="FX103" s="35"/>
      <c r="FY103" s="35"/>
      <c r="FZ103" s="35"/>
      <c r="GA103" s="35"/>
      <c r="GB103" s="35"/>
      <c r="GC103" s="35"/>
      <c r="GD103" s="35"/>
      <c r="GE103" s="35"/>
      <c r="GF103" s="35"/>
      <c r="GG103" s="35"/>
      <c r="GH103" s="35"/>
      <c r="GI103" s="35"/>
      <c r="GJ103" s="35"/>
      <c r="GK103" s="35"/>
      <c r="GL103" s="35"/>
      <c r="GM103" s="35"/>
      <c r="GN103" s="35"/>
      <c r="GO103" s="35"/>
      <c r="GP103" s="35"/>
      <c r="GQ103" s="35"/>
      <c r="GR103" s="35"/>
      <c r="GS103" s="35"/>
      <c r="GT103" s="35"/>
      <c r="GU103" s="35"/>
      <c r="GV103" s="35"/>
      <c r="GW103" s="35"/>
      <c r="GX103" s="35"/>
      <c r="GY103" s="35"/>
      <c r="GZ103" s="35"/>
      <c r="HA103" s="35"/>
      <c r="HB103" s="35"/>
      <c r="HC103" s="35"/>
      <c r="HD103" s="35"/>
      <c r="HE103" s="35"/>
      <c r="HF103" s="35"/>
      <c r="HG103" s="35"/>
      <c r="HH103" s="35"/>
      <c r="HI103" s="35"/>
      <c r="HJ103" s="35"/>
      <c r="HK103" s="35"/>
      <c r="HL103" s="35"/>
      <c r="HM103" s="35"/>
      <c r="HN103" s="35"/>
      <c r="HO103" s="35"/>
      <c r="HP103" s="35"/>
      <c r="HQ103" s="35"/>
      <c r="HR103" s="35"/>
      <c r="HS103" s="35"/>
      <c r="HT103" s="35"/>
      <c r="HU103" s="35"/>
      <c r="HV103" s="35"/>
      <c r="HW103" s="35"/>
      <c r="HX103" s="35"/>
      <c r="HY103" s="35"/>
      <c r="HZ103" s="35"/>
      <c r="IA103" s="35"/>
      <c r="IB103" s="35"/>
      <c r="IC103" s="35"/>
      <c r="ID103" s="35"/>
      <c r="IE103" s="35"/>
      <c r="IF103" s="35"/>
      <c r="IG103" s="35"/>
      <c r="IH103" s="35"/>
      <c r="II103" s="35"/>
      <c r="IJ103" s="35"/>
      <c r="IK103" s="35"/>
      <c r="IL103" s="35"/>
      <c r="IM103" s="35"/>
      <c r="IN103" s="35"/>
      <c r="IO103" s="35"/>
      <c r="IP103" s="35"/>
    </row>
    <row r="104" s="1" customFormat="1" ht="51" customHeight="1" spans="1:250">
      <c r="A104" s="43"/>
      <c r="B104" s="40"/>
      <c r="C104" s="22"/>
      <c r="D104" s="23"/>
      <c r="E104" s="24" t="s">
        <v>77</v>
      </c>
      <c r="F104" s="32">
        <v>7700000</v>
      </c>
      <c r="G104" s="32">
        <v>2278512</v>
      </c>
      <c r="H104" s="26" t="s">
        <v>157</v>
      </c>
      <c r="I104" s="24"/>
      <c r="J104" s="36">
        <v>77</v>
      </c>
      <c r="K104" s="37">
        <v>41</v>
      </c>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35"/>
      <c r="DS104" s="35"/>
      <c r="DT104" s="35"/>
      <c r="DU104" s="35"/>
      <c r="DV104" s="35"/>
      <c r="DW104" s="35"/>
      <c r="DX104" s="35"/>
      <c r="DY104" s="35"/>
      <c r="DZ104" s="35"/>
      <c r="EA104" s="35"/>
      <c r="EB104" s="35"/>
      <c r="EC104" s="35"/>
      <c r="ED104" s="35"/>
      <c r="EE104" s="35"/>
      <c r="EF104" s="35"/>
      <c r="EG104" s="35"/>
      <c r="EH104" s="35"/>
      <c r="EI104" s="35"/>
      <c r="EJ104" s="35"/>
      <c r="EK104" s="35"/>
      <c r="EL104" s="35"/>
      <c r="EM104" s="35"/>
      <c r="EN104" s="35"/>
      <c r="EO104" s="35"/>
      <c r="EP104" s="35"/>
      <c r="EQ104" s="35"/>
      <c r="ER104" s="35"/>
      <c r="ES104" s="35"/>
      <c r="ET104" s="35"/>
      <c r="EU104" s="35"/>
      <c r="EV104" s="35"/>
      <c r="EW104" s="35"/>
      <c r="EX104" s="35"/>
      <c r="EY104" s="35"/>
      <c r="EZ104" s="35"/>
      <c r="FA104" s="35"/>
      <c r="FB104" s="35"/>
      <c r="FC104" s="35"/>
      <c r="FD104" s="35"/>
      <c r="FE104" s="35"/>
      <c r="FF104" s="35"/>
      <c r="FG104" s="35"/>
      <c r="FH104" s="35"/>
      <c r="FI104" s="35"/>
      <c r="FJ104" s="35"/>
      <c r="FK104" s="35"/>
      <c r="FL104" s="35"/>
      <c r="FM104" s="35"/>
      <c r="FN104" s="35"/>
      <c r="FO104" s="35"/>
      <c r="FP104" s="35"/>
      <c r="FQ104" s="35"/>
      <c r="FR104" s="35"/>
      <c r="FS104" s="35"/>
      <c r="FT104" s="35"/>
      <c r="FU104" s="35"/>
      <c r="FV104" s="35"/>
      <c r="FW104" s="35"/>
      <c r="FX104" s="35"/>
      <c r="FY104" s="35"/>
      <c r="FZ104" s="35"/>
      <c r="GA104" s="35"/>
      <c r="GB104" s="35"/>
      <c r="GC104" s="35"/>
      <c r="GD104" s="35"/>
      <c r="GE104" s="35"/>
      <c r="GF104" s="35"/>
      <c r="GG104" s="35"/>
      <c r="GH104" s="35"/>
      <c r="GI104" s="35"/>
      <c r="GJ104" s="35"/>
      <c r="GK104" s="35"/>
      <c r="GL104" s="35"/>
      <c r="GM104" s="35"/>
      <c r="GN104" s="35"/>
      <c r="GO104" s="35"/>
      <c r="GP104" s="35"/>
      <c r="GQ104" s="35"/>
      <c r="GR104" s="35"/>
      <c r="GS104" s="35"/>
      <c r="GT104" s="35"/>
      <c r="GU104" s="35"/>
      <c r="GV104" s="35"/>
      <c r="GW104" s="35"/>
      <c r="GX104" s="35"/>
      <c r="GY104" s="35"/>
      <c r="GZ104" s="35"/>
      <c r="HA104" s="35"/>
      <c r="HB104" s="35"/>
      <c r="HC104" s="35"/>
      <c r="HD104" s="35"/>
      <c r="HE104" s="35"/>
      <c r="HF104" s="35"/>
      <c r="HG104" s="35"/>
      <c r="HH104" s="35"/>
      <c r="HI104" s="35"/>
      <c r="HJ104" s="35"/>
      <c r="HK104" s="35"/>
      <c r="HL104" s="35"/>
      <c r="HM104" s="35"/>
      <c r="HN104" s="35"/>
      <c r="HO104" s="35"/>
      <c r="HP104" s="35"/>
      <c r="HQ104" s="35"/>
      <c r="HR104" s="35"/>
      <c r="HS104" s="35"/>
      <c r="HT104" s="35"/>
      <c r="HU104" s="35"/>
      <c r="HV104" s="35"/>
      <c r="HW104" s="35"/>
      <c r="HX104" s="35"/>
      <c r="HY104" s="35"/>
      <c r="HZ104" s="35"/>
      <c r="IA104" s="35"/>
      <c r="IB104" s="35"/>
      <c r="IC104" s="35"/>
      <c r="ID104" s="35"/>
      <c r="IE104" s="35"/>
      <c r="IF104" s="35"/>
      <c r="IG104" s="35"/>
      <c r="IH104" s="35"/>
      <c r="II104" s="35"/>
      <c r="IJ104" s="35"/>
      <c r="IK104" s="35"/>
      <c r="IL104" s="35"/>
      <c r="IM104" s="35"/>
      <c r="IN104" s="35"/>
      <c r="IO104" s="35"/>
      <c r="IP104" s="35"/>
    </row>
    <row r="105" s="1" customFormat="1" ht="51" customHeight="1" spans="1:250">
      <c r="A105" s="43"/>
      <c r="B105" s="40"/>
      <c r="C105" s="22"/>
      <c r="D105" s="23"/>
      <c r="E105" s="24" t="s">
        <v>102</v>
      </c>
      <c r="F105" s="27">
        <v>3100000</v>
      </c>
      <c r="G105" s="27">
        <v>3100000</v>
      </c>
      <c r="H105" s="26" t="s">
        <v>158</v>
      </c>
      <c r="I105" s="24"/>
      <c r="J105" s="36">
        <v>62</v>
      </c>
      <c r="K105" s="37">
        <v>32</v>
      </c>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c r="EB105" s="35"/>
      <c r="EC105" s="35"/>
      <c r="ED105" s="35"/>
      <c r="EE105" s="35"/>
      <c r="EF105" s="35"/>
      <c r="EG105" s="35"/>
      <c r="EH105" s="35"/>
      <c r="EI105" s="35"/>
      <c r="EJ105" s="35"/>
      <c r="EK105" s="35"/>
      <c r="EL105" s="35"/>
      <c r="EM105" s="35"/>
      <c r="EN105" s="35"/>
      <c r="EO105" s="35"/>
      <c r="EP105" s="35"/>
      <c r="EQ105" s="35"/>
      <c r="ER105" s="35"/>
      <c r="ES105" s="35"/>
      <c r="ET105" s="35"/>
      <c r="EU105" s="35"/>
      <c r="EV105" s="35"/>
      <c r="EW105" s="35"/>
      <c r="EX105" s="35"/>
      <c r="EY105" s="35"/>
      <c r="EZ105" s="35"/>
      <c r="FA105" s="35"/>
      <c r="FB105" s="35"/>
      <c r="FC105" s="35"/>
      <c r="FD105" s="35"/>
      <c r="FE105" s="35"/>
      <c r="FF105" s="35"/>
      <c r="FG105" s="35"/>
      <c r="FH105" s="35"/>
      <c r="FI105" s="35"/>
      <c r="FJ105" s="35"/>
      <c r="FK105" s="35"/>
      <c r="FL105" s="35"/>
      <c r="FM105" s="35"/>
      <c r="FN105" s="35"/>
      <c r="FO105" s="35"/>
      <c r="FP105" s="35"/>
      <c r="FQ105" s="35"/>
      <c r="FR105" s="35"/>
      <c r="FS105" s="35"/>
      <c r="FT105" s="35"/>
      <c r="FU105" s="35"/>
      <c r="FV105" s="35"/>
      <c r="FW105" s="35"/>
      <c r="FX105" s="35"/>
      <c r="FY105" s="35"/>
      <c r="FZ105" s="35"/>
      <c r="GA105" s="35"/>
      <c r="GB105" s="35"/>
      <c r="GC105" s="35"/>
      <c r="GD105" s="35"/>
      <c r="GE105" s="35"/>
      <c r="GF105" s="35"/>
      <c r="GG105" s="35"/>
      <c r="GH105" s="35"/>
      <c r="GI105" s="35"/>
      <c r="GJ105" s="35"/>
      <c r="GK105" s="35"/>
      <c r="GL105" s="35"/>
      <c r="GM105" s="35"/>
      <c r="GN105" s="35"/>
      <c r="GO105" s="35"/>
      <c r="GP105" s="35"/>
      <c r="GQ105" s="35"/>
      <c r="GR105" s="35"/>
      <c r="GS105" s="35"/>
      <c r="GT105" s="35"/>
      <c r="GU105" s="35"/>
      <c r="GV105" s="35"/>
      <c r="GW105" s="35"/>
      <c r="GX105" s="35"/>
      <c r="GY105" s="35"/>
      <c r="GZ105" s="35"/>
      <c r="HA105" s="35"/>
      <c r="HB105" s="35"/>
      <c r="HC105" s="35"/>
      <c r="HD105" s="35"/>
      <c r="HE105" s="35"/>
      <c r="HF105" s="35"/>
      <c r="HG105" s="35"/>
      <c r="HH105" s="35"/>
      <c r="HI105" s="35"/>
      <c r="HJ105" s="35"/>
      <c r="HK105" s="35"/>
      <c r="HL105" s="35"/>
      <c r="HM105" s="35"/>
      <c r="HN105" s="35"/>
      <c r="HO105" s="35"/>
      <c r="HP105" s="35"/>
      <c r="HQ105" s="35"/>
      <c r="HR105" s="35"/>
      <c r="HS105" s="35"/>
      <c r="HT105" s="35"/>
      <c r="HU105" s="35"/>
      <c r="HV105" s="35"/>
      <c r="HW105" s="35"/>
      <c r="HX105" s="35"/>
      <c r="HY105" s="35"/>
      <c r="HZ105" s="35"/>
      <c r="IA105" s="35"/>
      <c r="IB105" s="35"/>
      <c r="IC105" s="35"/>
      <c r="ID105" s="35"/>
      <c r="IE105" s="35"/>
      <c r="IF105" s="35"/>
      <c r="IG105" s="35"/>
      <c r="IH105" s="35"/>
      <c r="II105" s="35"/>
      <c r="IJ105" s="35"/>
      <c r="IK105" s="35"/>
      <c r="IL105" s="35"/>
      <c r="IM105" s="35"/>
      <c r="IN105" s="35"/>
      <c r="IO105" s="35"/>
      <c r="IP105" s="35"/>
    </row>
    <row r="106" s="1" customFormat="1" ht="51" customHeight="1" spans="1:250">
      <c r="A106" s="43"/>
      <c r="B106" s="40"/>
      <c r="C106" s="22"/>
      <c r="D106" s="23"/>
      <c r="E106" s="24" t="s">
        <v>159</v>
      </c>
      <c r="F106" s="27">
        <v>2100000</v>
      </c>
      <c r="G106" s="27">
        <v>1605000</v>
      </c>
      <c r="H106" s="26" t="s">
        <v>160</v>
      </c>
      <c r="I106" s="24"/>
      <c r="J106" s="36">
        <v>79</v>
      </c>
      <c r="K106" s="37">
        <v>64</v>
      </c>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c r="EI106" s="35"/>
      <c r="EJ106" s="35"/>
      <c r="EK106" s="35"/>
      <c r="EL106" s="35"/>
      <c r="EM106" s="35"/>
      <c r="EN106" s="35"/>
      <c r="EO106" s="35"/>
      <c r="EP106" s="35"/>
      <c r="EQ106" s="35"/>
      <c r="ER106" s="35"/>
      <c r="ES106" s="35"/>
      <c r="ET106" s="35"/>
      <c r="EU106" s="35"/>
      <c r="EV106" s="35"/>
      <c r="EW106" s="35"/>
      <c r="EX106" s="35"/>
      <c r="EY106" s="35"/>
      <c r="EZ106" s="35"/>
      <c r="FA106" s="35"/>
      <c r="FB106" s="35"/>
      <c r="FC106" s="35"/>
      <c r="FD106" s="35"/>
      <c r="FE106" s="35"/>
      <c r="FF106" s="35"/>
      <c r="FG106" s="35"/>
      <c r="FH106" s="35"/>
      <c r="FI106" s="35"/>
      <c r="FJ106" s="35"/>
      <c r="FK106" s="35"/>
      <c r="FL106" s="35"/>
      <c r="FM106" s="35"/>
      <c r="FN106" s="35"/>
      <c r="FO106" s="35"/>
      <c r="FP106" s="35"/>
      <c r="FQ106" s="35"/>
      <c r="FR106" s="35"/>
      <c r="FS106" s="35"/>
      <c r="FT106" s="35"/>
      <c r="FU106" s="35"/>
      <c r="FV106" s="35"/>
      <c r="FW106" s="35"/>
      <c r="FX106" s="35"/>
      <c r="FY106" s="35"/>
      <c r="FZ106" s="35"/>
      <c r="GA106" s="35"/>
      <c r="GB106" s="35"/>
      <c r="GC106" s="35"/>
      <c r="GD106" s="35"/>
      <c r="GE106" s="35"/>
      <c r="GF106" s="35"/>
      <c r="GG106" s="35"/>
      <c r="GH106" s="35"/>
      <c r="GI106" s="35"/>
      <c r="GJ106" s="35"/>
      <c r="GK106" s="35"/>
      <c r="GL106" s="35"/>
      <c r="GM106" s="35"/>
      <c r="GN106" s="35"/>
      <c r="GO106" s="35"/>
      <c r="GP106" s="35"/>
      <c r="GQ106" s="35"/>
      <c r="GR106" s="35"/>
      <c r="GS106" s="35"/>
      <c r="GT106" s="35"/>
      <c r="GU106" s="35"/>
      <c r="GV106" s="35"/>
      <c r="GW106" s="35"/>
      <c r="GX106" s="35"/>
      <c r="GY106" s="35"/>
      <c r="GZ106" s="35"/>
      <c r="HA106" s="35"/>
      <c r="HB106" s="35"/>
      <c r="HC106" s="35"/>
      <c r="HD106" s="35"/>
      <c r="HE106" s="35"/>
      <c r="HF106" s="35"/>
      <c r="HG106" s="35"/>
      <c r="HH106" s="35"/>
      <c r="HI106" s="35"/>
      <c r="HJ106" s="35"/>
      <c r="HK106" s="35"/>
      <c r="HL106" s="35"/>
      <c r="HM106" s="35"/>
      <c r="HN106" s="35"/>
      <c r="HO106" s="35"/>
      <c r="HP106" s="35"/>
      <c r="HQ106" s="35"/>
      <c r="HR106" s="35"/>
      <c r="HS106" s="35"/>
      <c r="HT106" s="35"/>
      <c r="HU106" s="35"/>
      <c r="HV106" s="35"/>
      <c r="HW106" s="35"/>
      <c r="HX106" s="35"/>
      <c r="HY106" s="35"/>
      <c r="HZ106" s="35"/>
      <c r="IA106" s="35"/>
      <c r="IB106" s="35"/>
      <c r="IC106" s="35"/>
      <c r="ID106" s="35"/>
      <c r="IE106" s="35"/>
      <c r="IF106" s="35"/>
      <c r="IG106" s="35"/>
      <c r="IH106" s="35"/>
      <c r="II106" s="35"/>
      <c r="IJ106" s="35"/>
      <c r="IK106" s="35"/>
      <c r="IL106" s="35"/>
      <c r="IM106" s="35"/>
      <c r="IN106" s="35"/>
      <c r="IO106" s="35"/>
      <c r="IP106" s="35"/>
    </row>
    <row r="107" s="1" customFormat="1" ht="51" customHeight="1" spans="1:250">
      <c r="A107" s="43"/>
      <c r="B107" s="40"/>
      <c r="C107" s="22"/>
      <c r="D107" s="23"/>
      <c r="E107" s="24" t="s">
        <v>159</v>
      </c>
      <c r="F107" s="27">
        <v>1000000</v>
      </c>
      <c r="G107" s="27">
        <v>998832</v>
      </c>
      <c r="H107" s="26" t="s">
        <v>161</v>
      </c>
      <c r="I107" s="24"/>
      <c r="J107" s="36">
        <v>80</v>
      </c>
      <c r="K107" s="37">
        <v>28</v>
      </c>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c r="EO107" s="35"/>
      <c r="EP107" s="35"/>
      <c r="EQ107" s="35"/>
      <c r="ER107" s="35"/>
      <c r="ES107" s="35"/>
      <c r="ET107" s="35"/>
      <c r="EU107" s="35"/>
      <c r="EV107" s="35"/>
      <c r="EW107" s="35"/>
      <c r="EX107" s="35"/>
      <c r="EY107" s="35"/>
      <c r="EZ107" s="35"/>
      <c r="FA107" s="35"/>
      <c r="FB107" s="35"/>
      <c r="FC107" s="35"/>
      <c r="FD107" s="35"/>
      <c r="FE107" s="35"/>
      <c r="FF107" s="35"/>
      <c r="FG107" s="35"/>
      <c r="FH107" s="35"/>
      <c r="FI107" s="35"/>
      <c r="FJ107" s="35"/>
      <c r="FK107" s="35"/>
      <c r="FL107" s="35"/>
      <c r="FM107" s="35"/>
      <c r="FN107" s="35"/>
      <c r="FO107" s="35"/>
      <c r="FP107" s="35"/>
      <c r="FQ107" s="35"/>
      <c r="FR107" s="35"/>
      <c r="FS107" s="35"/>
      <c r="FT107" s="35"/>
      <c r="FU107" s="35"/>
      <c r="FV107" s="35"/>
      <c r="FW107" s="35"/>
      <c r="FX107" s="35"/>
      <c r="FY107" s="35"/>
      <c r="FZ107" s="35"/>
      <c r="GA107" s="35"/>
      <c r="GB107" s="35"/>
      <c r="GC107" s="35"/>
      <c r="GD107" s="35"/>
      <c r="GE107" s="35"/>
      <c r="GF107" s="35"/>
      <c r="GG107" s="35"/>
      <c r="GH107" s="35"/>
      <c r="GI107" s="35"/>
      <c r="GJ107" s="35"/>
      <c r="GK107" s="35"/>
      <c r="GL107" s="35"/>
      <c r="GM107" s="35"/>
      <c r="GN107" s="35"/>
      <c r="GO107" s="35"/>
      <c r="GP107" s="35"/>
      <c r="GQ107" s="35"/>
      <c r="GR107" s="35"/>
      <c r="GS107" s="35"/>
      <c r="GT107" s="35"/>
      <c r="GU107" s="35"/>
      <c r="GV107" s="35"/>
      <c r="GW107" s="35"/>
      <c r="GX107" s="35"/>
      <c r="GY107" s="35"/>
      <c r="GZ107" s="35"/>
      <c r="HA107" s="35"/>
      <c r="HB107" s="35"/>
      <c r="HC107" s="35"/>
      <c r="HD107" s="35"/>
      <c r="HE107" s="35"/>
      <c r="HF107" s="35"/>
      <c r="HG107" s="35"/>
      <c r="HH107" s="35"/>
      <c r="HI107" s="35"/>
      <c r="HJ107" s="35"/>
      <c r="HK107" s="35"/>
      <c r="HL107" s="35"/>
      <c r="HM107" s="35"/>
      <c r="HN107" s="35"/>
      <c r="HO107" s="35"/>
      <c r="HP107" s="35"/>
      <c r="HQ107" s="35"/>
      <c r="HR107" s="35"/>
      <c r="HS107" s="35"/>
      <c r="HT107" s="35"/>
      <c r="HU107" s="35"/>
      <c r="HV107" s="35"/>
      <c r="HW107" s="35"/>
      <c r="HX107" s="35"/>
      <c r="HY107" s="35"/>
      <c r="HZ107" s="35"/>
      <c r="IA107" s="35"/>
      <c r="IB107" s="35"/>
      <c r="IC107" s="35"/>
      <c r="ID107" s="35"/>
      <c r="IE107" s="35"/>
      <c r="IF107" s="35"/>
      <c r="IG107" s="35"/>
      <c r="IH107" s="35"/>
      <c r="II107" s="35"/>
      <c r="IJ107" s="35"/>
      <c r="IK107" s="35"/>
      <c r="IL107" s="35"/>
      <c r="IM107" s="35"/>
      <c r="IN107" s="35"/>
      <c r="IO107" s="35"/>
      <c r="IP107" s="35"/>
    </row>
    <row r="108" s="1" customFormat="1" ht="51" customHeight="1" spans="1:250">
      <c r="A108" s="43"/>
      <c r="B108" s="40"/>
      <c r="C108" s="22"/>
      <c r="D108" s="23"/>
      <c r="E108" s="24" t="s">
        <v>162</v>
      </c>
      <c r="F108" s="27">
        <v>1836000</v>
      </c>
      <c r="G108" s="27">
        <v>1825746</v>
      </c>
      <c r="H108" s="26" t="s">
        <v>163</v>
      </c>
      <c r="I108" s="24"/>
      <c r="J108" s="36">
        <v>81</v>
      </c>
      <c r="K108" s="37" t="s">
        <v>164</v>
      </c>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c r="EO108" s="35"/>
      <c r="EP108" s="35"/>
      <c r="EQ108" s="35"/>
      <c r="ER108" s="35"/>
      <c r="ES108" s="35"/>
      <c r="ET108" s="35"/>
      <c r="EU108" s="35"/>
      <c r="EV108" s="35"/>
      <c r="EW108" s="35"/>
      <c r="EX108" s="35"/>
      <c r="EY108" s="35"/>
      <c r="EZ108" s="35"/>
      <c r="FA108" s="35"/>
      <c r="FB108" s="35"/>
      <c r="FC108" s="35"/>
      <c r="FD108" s="35"/>
      <c r="FE108" s="35"/>
      <c r="FF108" s="35"/>
      <c r="FG108" s="35"/>
      <c r="FH108" s="35"/>
      <c r="FI108" s="35"/>
      <c r="FJ108" s="35"/>
      <c r="FK108" s="35"/>
      <c r="FL108" s="35"/>
      <c r="FM108" s="35"/>
      <c r="FN108" s="35"/>
      <c r="FO108" s="35"/>
      <c r="FP108" s="35"/>
      <c r="FQ108" s="35"/>
      <c r="FR108" s="35"/>
      <c r="FS108" s="35"/>
      <c r="FT108" s="35"/>
      <c r="FU108" s="35"/>
      <c r="FV108" s="35"/>
      <c r="FW108" s="35"/>
      <c r="FX108" s="35"/>
      <c r="FY108" s="35"/>
      <c r="FZ108" s="35"/>
      <c r="GA108" s="35"/>
      <c r="GB108" s="35"/>
      <c r="GC108" s="35"/>
      <c r="GD108" s="35"/>
      <c r="GE108" s="35"/>
      <c r="GF108" s="35"/>
      <c r="GG108" s="35"/>
      <c r="GH108" s="35"/>
      <c r="GI108" s="35"/>
      <c r="GJ108" s="35"/>
      <c r="GK108" s="35"/>
      <c r="GL108" s="35"/>
      <c r="GM108" s="35"/>
      <c r="GN108" s="35"/>
      <c r="GO108" s="35"/>
      <c r="GP108" s="35"/>
      <c r="GQ108" s="35"/>
      <c r="GR108" s="35"/>
      <c r="GS108" s="35"/>
      <c r="GT108" s="35"/>
      <c r="GU108" s="35"/>
      <c r="GV108" s="35"/>
      <c r="GW108" s="35"/>
      <c r="GX108" s="35"/>
      <c r="GY108" s="35"/>
      <c r="GZ108" s="35"/>
      <c r="HA108" s="35"/>
      <c r="HB108" s="35"/>
      <c r="HC108" s="35"/>
      <c r="HD108" s="35"/>
      <c r="HE108" s="35"/>
      <c r="HF108" s="35"/>
      <c r="HG108" s="35"/>
      <c r="HH108" s="35"/>
      <c r="HI108" s="35"/>
      <c r="HJ108" s="35"/>
      <c r="HK108" s="35"/>
      <c r="HL108" s="35"/>
      <c r="HM108" s="35"/>
      <c r="HN108" s="35"/>
      <c r="HO108" s="35"/>
      <c r="HP108" s="35"/>
      <c r="HQ108" s="35"/>
      <c r="HR108" s="35"/>
      <c r="HS108" s="35"/>
      <c r="HT108" s="35"/>
      <c r="HU108" s="35"/>
      <c r="HV108" s="35"/>
      <c r="HW108" s="35"/>
      <c r="HX108" s="35"/>
      <c r="HY108" s="35"/>
      <c r="HZ108" s="35"/>
      <c r="IA108" s="35"/>
      <c r="IB108" s="35"/>
      <c r="IC108" s="35"/>
      <c r="ID108" s="35"/>
      <c r="IE108" s="35"/>
      <c r="IF108" s="35"/>
      <c r="IG108" s="35"/>
      <c r="IH108" s="35"/>
      <c r="II108" s="35"/>
      <c r="IJ108" s="35"/>
      <c r="IK108" s="35"/>
      <c r="IL108" s="35"/>
      <c r="IM108" s="35"/>
      <c r="IN108" s="35"/>
      <c r="IO108" s="35"/>
      <c r="IP108" s="35"/>
    </row>
    <row r="109" s="1" customFormat="1" ht="51" customHeight="1" spans="1:250">
      <c r="A109" s="43"/>
      <c r="B109" s="40"/>
      <c r="C109" s="22"/>
      <c r="D109" s="23"/>
      <c r="E109" s="24" t="s">
        <v>162</v>
      </c>
      <c r="F109" s="27">
        <v>16000000</v>
      </c>
      <c r="G109" s="27">
        <v>5603354.7</v>
      </c>
      <c r="H109" s="26" t="s">
        <v>165</v>
      </c>
      <c r="I109" s="24"/>
      <c r="J109" s="36">
        <v>82</v>
      </c>
      <c r="K109" s="37">
        <v>71</v>
      </c>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c r="DU109" s="35"/>
      <c r="DV109" s="35"/>
      <c r="DW109" s="35"/>
      <c r="DX109" s="35"/>
      <c r="DY109" s="35"/>
      <c r="DZ109" s="35"/>
      <c r="EA109" s="35"/>
      <c r="EB109" s="35"/>
      <c r="EC109" s="35"/>
      <c r="ED109" s="35"/>
      <c r="EE109" s="35"/>
      <c r="EF109" s="35"/>
      <c r="EG109" s="35"/>
      <c r="EH109" s="35"/>
      <c r="EI109" s="35"/>
      <c r="EJ109" s="35"/>
      <c r="EK109" s="35"/>
      <c r="EL109" s="35"/>
      <c r="EM109" s="35"/>
      <c r="EN109" s="35"/>
      <c r="EO109" s="35"/>
      <c r="EP109" s="35"/>
      <c r="EQ109" s="35"/>
      <c r="ER109" s="35"/>
      <c r="ES109" s="35"/>
      <c r="ET109" s="35"/>
      <c r="EU109" s="35"/>
      <c r="EV109" s="35"/>
      <c r="EW109" s="35"/>
      <c r="EX109" s="35"/>
      <c r="EY109" s="35"/>
      <c r="EZ109" s="35"/>
      <c r="FA109" s="35"/>
      <c r="FB109" s="35"/>
      <c r="FC109" s="35"/>
      <c r="FD109" s="35"/>
      <c r="FE109" s="35"/>
      <c r="FF109" s="35"/>
      <c r="FG109" s="35"/>
      <c r="FH109" s="35"/>
      <c r="FI109" s="35"/>
      <c r="FJ109" s="35"/>
      <c r="FK109" s="35"/>
      <c r="FL109" s="35"/>
      <c r="FM109" s="35"/>
      <c r="FN109" s="35"/>
      <c r="FO109" s="35"/>
      <c r="FP109" s="35"/>
      <c r="FQ109" s="35"/>
      <c r="FR109" s="35"/>
      <c r="FS109" s="35"/>
      <c r="FT109" s="35"/>
      <c r="FU109" s="35"/>
      <c r="FV109" s="35"/>
      <c r="FW109" s="35"/>
      <c r="FX109" s="35"/>
      <c r="FY109" s="35"/>
      <c r="FZ109" s="35"/>
      <c r="GA109" s="35"/>
      <c r="GB109" s="35"/>
      <c r="GC109" s="35"/>
      <c r="GD109" s="35"/>
      <c r="GE109" s="35"/>
      <c r="GF109" s="35"/>
      <c r="GG109" s="35"/>
      <c r="GH109" s="35"/>
      <c r="GI109" s="35"/>
      <c r="GJ109" s="35"/>
      <c r="GK109" s="35"/>
      <c r="GL109" s="35"/>
      <c r="GM109" s="35"/>
      <c r="GN109" s="35"/>
      <c r="GO109" s="35"/>
      <c r="GP109" s="35"/>
      <c r="GQ109" s="35"/>
      <c r="GR109" s="35"/>
      <c r="GS109" s="35"/>
      <c r="GT109" s="35"/>
      <c r="GU109" s="35"/>
      <c r="GV109" s="35"/>
      <c r="GW109" s="35"/>
      <c r="GX109" s="35"/>
      <c r="GY109" s="35"/>
      <c r="GZ109" s="35"/>
      <c r="HA109" s="35"/>
      <c r="HB109" s="35"/>
      <c r="HC109" s="35"/>
      <c r="HD109" s="35"/>
      <c r="HE109" s="35"/>
      <c r="HF109" s="35"/>
      <c r="HG109" s="35"/>
      <c r="HH109" s="35"/>
      <c r="HI109" s="35"/>
      <c r="HJ109" s="35"/>
      <c r="HK109" s="35"/>
      <c r="HL109" s="35"/>
      <c r="HM109" s="35"/>
      <c r="HN109" s="35"/>
      <c r="HO109" s="35"/>
      <c r="HP109" s="35"/>
      <c r="HQ109" s="35"/>
      <c r="HR109" s="35"/>
      <c r="HS109" s="35"/>
      <c r="HT109" s="35"/>
      <c r="HU109" s="35"/>
      <c r="HV109" s="35"/>
      <c r="HW109" s="35"/>
      <c r="HX109" s="35"/>
      <c r="HY109" s="35"/>
      <c r="HZ109" s="35"/>
      <c r="IA109" s="35"/>
      <c r="IB109" s="35"/>
      <c r="IC109" s="35"/>
      <c r="ID109" s="35"/>
      <c r="IE109" s="35"/>
      <c r="IF109" s="35"/>
      <c r="IG109" s="35"/>
      <c r="IH109" s="35"/>
      <c r="II109" s="35"/>
      <c r="IJ109" s="35"/>
      <c r="IK109" s="35"/>
      <c r="IL109" s="35"/>
      <c r="IM109" s="35"/>
      <c r="IN109" s="35"/>
      <c r="IO109" s="35"/>
      <c r="IP109" s="35"/>
    </row>
    <row r="110" s="1" customFormat="1" ht="51" customHeight="1" spans="1:250">
      <c r="A110" s="43"/>
      <c r="B110" s="40"/>
      <c r="C110" s="22"/>
      <c r="D110" s="23"/>
      <c r="E110" s="24" t="s">
        <v>80</v>
      </c>
      <c r="F110" s="27"/>
      <c r="G110" s="27">
        <v>5765125.6</v>
      </c>
      <c r="H110" s="26" t="s">
        <v>165</v>
      </c>
      <c r="I110" s="24"/>
      <c r="J110" s="36">
        <v>82</v>
      </c>
      <c r="K110" s="37">
        <v>71</v>
      </c>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c r="EO110" s="35"/>
      <c r="EP110" s="35"/>
      <c r="EQ110" s="35"/>
      <c r="ER110" s="35"/>
      <c r="ES110" s="35"/>
      <c r="ET110" s="35"/>
      <c r="EU110" s="35"/>
      <c r="EV110" s="35"/>
      <c r="EW110" s="35"/>
      <c r="EX110" s="35"/>
      <c r="EY110" s="35"/>
      <c r="EZ110" s="35"/>
      <c r="FA110" s="35"/>
      <c r="FB110" s="35"/>
      <c r="FC110" s="35"/>
      <c r="FD110" s="35"/>
      <c r="FE110" s="35"/>
      <c r="FF110" s="35"/>
      <c r="FG110" s="35"/>
      <c r="FH110" s="35"/>
      <c r="FI110" s="35"/>
      <c r="FJ110" s="35"/>
      <c r="FK110" s="35"/>
      <c r="FL110" s="35"/>
      <c r="FM110" s="35"/>
      <c r="FN110" s="35"/>
      <c r="FO110" s="35"/>
      <c r="FP110" s="35"/>
      <c r="FQ110" s="35"/>
      <c r="FR110" s="35"/>
      <c r="FS110" s="35"/>
      <c r="FT110" s="35"/>
      <c r="FU110" s="35"/>
      <c r="FV110" s="35"/>
      <c r="FW110" s="35"/>
      <c r="FX110" s="35"/>
      <c r="FY110" s="35"/>
      <c r="FZ110" s="35"/>
      <c r="GA110" s="35"/>
      <c r="GB110" s="35"/>
      <c r="GC110" s="35"/>
      <c r="GD110" s="35"/>
      <c r="GE110" s="35"/>
      <c r="GF110" s="35"/>
      <c r="GG110" s="35"/>
      <c r="GH110" s="35"/>
      <c r="GI110" s="35"/>
      <c r="GJ110" s="35"/>
      <c r="GK110" s="35"/>
      <c r="GL110" s="35"/>
      <c r="GM110" s="35"/>
      <c r="GN110" s="35"/>
      <c r="GO110" s="35"/>
      <c r="GP110" s="35"/>
      <c r="GQ110" s="35"/>
      <c r="GR110" s="35"/>
      <c r="GS110" s="35"/>
      <c r="GT110" s="35"/>
      <c r="GU110" s="35"/>
      <c r="GV110" s="35"/>
      <c r="GW110" s="35"/>
      <c r="GX110" s="35"/>
      <c r="GY110" s="35"/>
      <c r="GZ110" s="35"/>
      <c r="HA110" s="35"/>
      <c r="HB110" s="35"/>
      <c r="HC110" s="35"/>
      <c r="HD110" s="35"/>
      <c r="HE110" s="35"/>
      <c r="HF110" s="35"/>
      <c r="HG110" s="35"/>
      <c r="HH110" s="35"/>
      <c r="HI110" s="35"/>
      <c r="HJ110" s="35"/>
      <c r="HK110" s="35"/>
      <c r="HL110" s="35"/>
      <c r="HM110" s="35"/>
      <c r="HN110" s="35"/>
      <c r="HO110" s="35"/>
      <c r="HP110" s="35"/>
      <c r="HQ110" s="35"/>
      <c r="HR110" s="35"/>
      <c r="HS110" s="35"/>
      <c r="HT110" s="35"/>
      <c r="HU110" s="35"/>
      <c r="HV110" s="35"/>
      <c r="HW110" s="35"/>
      <c r="HX110" s="35"/>
      <c r="HY110" s="35"/>
      <c r="HZ110" s="35"/>
      <c r="IA110" s="35"/>
      <c r="IB110" s="35"/>
      <c r="IC110" s="35"/>
      <c r="ID110" s="35"/>
      <c r="IE110" s="35"/>
      <c r="IF110" s="35"/>
      <c r="IG110" s="35"/>
      <c r="IH110" s="35"/>
      <c r="II110" s="35"/>
      <c r="IJ110" s="35"/>
      <c r="IK110" s="35"/>
      <c r="IL110" s="35"/>
      <c r="IM110" s="35"/>
      <c r="IN110" s="35"/>
      <c r="IO110" s="35"/>
      <c r="IP110" s="35"/>
    </row>
    <row r="111" s="1" customFormat="1" ht="51" customHeight="1" spans="1:250">
      <c r="A111" s="43"/>
      <c r="B111" s="40"/>
      <c r="C111" s="22"/>
      <c r="D111" s="23"/>
      <c r="E111" s="24" t="s">
        <v>166</v>
      </c>
      <c r="F111" s="27"/>
      <c r="G111" s="27">
        <v>834811.83</v>
      </c>
      <c r="H111" s="26" t="s">
        <v>165</v>
      </c>
      <c r="I111" s="24"/>
      <c r="J111" s="36">
        <v>82</v>
      </c>
      <c r="K111" s="37">
        <v>71</v>
      </c>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c r="DK111" s="35"/>
      <c r="DL111" s="35"/>
      <c r="DM111" s="35"/>
      <c r="DN111" s="35"/>
      <c r="DO111" s="35"/>
      <c r="DP111" s="35"/>
      <c r="DQ111" s="35"/>
      <c r="DR111" s="35"/>
      <c r="DS111" s="35"/>
      <c r="DT111" s="35"/>
      <c r="DU111" s="35"/>
      <c r="DV111" s="35"/>
      <c r="DW111" s="35"/>
      <c r="DX111" s="35"/>
      <c r="DY111" s="35"/>
      <c r="DZ111" s="35"/>
      <c r="EA111" s="35"/>
      <c r="EB111" s="35"/>
      <c r="EC111" s="35"/>
      <c r="ED111" s="35"/>
      <c r="EE111" s="35"/>
      <c r="EF111" s="35"/>
      <c r="EG111" s="35"/>
      <c r="EH111" s="35"/>
      <c r="EI111" s="35"/>
      <c r="EJ111" s="35"/>
      <c r="EK111" s="35"/>
      <c r="EL111" s="35"/>
      <c r="EM111" s="35"/>
      <c r="EN111" s="35"/>
      <c r="EO111" s="35"/>
      <c r="EP111" s="35"/>
      <c r="EQ111" s="35"/>
      <c r="ER111" s="35"/>
      <c r="ES111" s="35"/>
      <c r="ET111" s="35"/>
      <c r="EU111" s="35"/>
      <c r="EV111" s="35"/>
      <c r="EW111" s="35"/>
      <c r="EX111" s="35"/>
      <c r="EY111" s="35"/>
      <c r="EZ111" s="35"/>
      <c r="FA111" s="35"/>
      <c r="FB111" s="35"/>
      <c r="FC111" s="35"/>
      <c r="FD111" s="35"/>
      <c r="FE111" s="35"/>
      <c r="FF111" s="35"/>
      <c r="FG111" s="35"/>
      <c r="FH111" s="35"/>
      <c r="FI111" s="35"/>
      <c r="FJ111" s="35"/>
      <c r="FK111" s="35"/>
      <c r="FL111" s="35"/>
      <c r="FM111" s="35"/>
      <c r="FN111" s="35"/>
      <c r="FO111" s="35"/>
      <c r="FP111" s="35"/>
      <c r="FQ111" s="35"/>
      <c r="FR111" s="35"/>
      <c r="FS111" s="35"/>
      <c r="FT111" s="35"/>
      <c r="FU111" s="35"/>
      <c r="FV111" s="35"/>
      <c r="FW111" s="35"/>
      <c r="FX111" s="35"/>
      <c r="FY111" s="35"/>
      <c r="FZ111" s="35"/>
      <c r="GA111" s="35"/>
      <c r="GB111" s="35"/>
      <c r="GC111" s="35"/>
      <c r="GD111" s="35"/>
      <c r="GE111" s="35"/>
      <c r="GF111" s="35"/>
      <c r="GG111" s="35"/>
      <c r="GH111" s="35"/>
      <c r="GI111" s="35"/>
      <c r="GJ111" s="35"/>
      <c r="GK111" s="35"/>
      <c r="GL111" s="35"/>
      <c r="GM111" s="35"/>
      <c r="GN111" s="35"/>
      <c r="GO111" s="35"/>
      <c r="GP111" s="35"/>
      <c r="GQ111" s="35"/>
      <c r="GR111" s="35"/>
      <c r="GS111" s="35"/>
      <c r="GT111" s="35"/>
      <c r="GU111" s="35"/>
      <c r="GV111" s="35"/>
      <c r="GW111" s="35"/>
      <c r="GX111" s="35"/>
      <c r="GY111" s="35"/>
      <c r="GZ111" s="35"/>
      <c r="HA111" s="35"/>
      <c r="HB111" s="35"/>
      <c r="HC111" s="35"/>
      <c r="HD111" s="35"/>
      <c r="HE111" s="35"/>
      <c r="HF111" s="35"/>
      <c r="HG111" s="35"/>
      <c r="HH111" s="35"/>
      <c r="HI111" s="35"/>
      <c r="HJ111" s="35"/>
      <c r="HK111" s="35"/>
      <c r="HL111" s="35"/>
      <c r="HM111" s="35"/>
      <c r="HN111" s="35"/>
      <c r="HO111" s="35"/>
      <c r="HP111" s="35"/>
      <c r="HQ111" s="35"/>
      <c r="HR111" s="35"/>
      <c r="HS111" s="35"/>
      <c r="HT111" s="35"/>
      <c r="HU111" s="35"/>
      <c r="HV111" s="35"/>
      <c r="HW111" s="35"/>
      <c r="HX111" s="35"/>
      <c r="HY111" s="35"/>
      <c r="HZ111" s="35"/>
      <c r="IA111" s="35"/>
      <c r="IB111" s="35"/>
      <c r="IC111" s="35"/>
      <c r="ID111" s="35"/>
      <c r="IE111" s="35"/>
      <c r="IF111" s="35"/>
      <c r="IG111" s="35"/>
      <c r="IH111" s="35"/>
      <c r="II111" s="35"/>
      <c r="IJ111" s="35"/>
      <c r="IK111" s="35"/>
      <c r="IL111" s="35"/>
      <c r="IM111" s="35"/>
      <c r="IN111" s="35"/>
      <c r="IO111" s="35"/>
      <c r="IP111" s="35"/>
    </row>
    <row r="112" s="1" customFormat="1" ht="51" customHeight="1" spans="1:250">
      <c r="A112" s="43"/>
      <c r="B112" s="40"/>
      <c r="C112" s="22"/>
      <c r="D112" s="23"/>
      <c r="E112" s="24" t="s">
        <v>167</v>
      </c>
      <c r="F112" s="27">
        <v>8485300</v>
      </c>
      <c r="G112" s="27">
        <v>2855839</v>
      </c>
      <c r="H112" s="26" t="s">
        <v>168</v>
      </c>
      <c r="I112" s="24"/>
      <c r="J112" s="36">
        <v>83</v>
      </c>
      <c r="K112" s="37">
        <v>72</v>
      </c>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35"/>
      <c r="DI112" s="35"/>
      <c r="DJ112" s="35"/>
      <c r="DK112" s="35"/>
      <c r="DL112" s="35"/>
      <c r="DM112" s="35"/>
      <c r="DN112" s="35"/>
      <c r="DO112" s="35"/>
      <c r="DP112" s="35"/>
      <c r="DQ112" s="35"/>
      <c r="DR112" s="35"/>
      <c r="DS112" s="35"/>
      <c r="DT112" s="35"/>
      <c r="DU112" s="35"/>
      <c r="DV112" s="35"/>
      <c r="DW112" s="35"/>
      <c r="DX112" s="35"/>
      <c r="DY112" s="35"/>
      <c r="DZ112" s="35"/>
      <c r="EA112" s="35"/>
      <c r="EB112" s="35"/>
      <c r="EC112" s="35"/>
      <c r="ED112" s="35"/>
      <c r="EE112" s="35"/>
      <c r="EF112" s="35"/>
      <c r="EG112" s="35"/>
      <c r="EH112" s="35"/>
      <c r="EI112" s="35"/>
      <c r="EJ112" s="35"/>
      <c r="EK112" s="35"/>
      <c r="EL112" s="35"/>
      <c r="EM112" s="35"/>
      <c r="EN112" s="35"/>
      <c r="EO112" s="35"/>
      <c r="EP112" s="35"/>
      <c r="EQ112" s="35"/>
      <c r="ER112" s="35"/>
      <c r="ES112" s="35"/>
      <c r="ET112" s="35"/>
      <c r="EU112" s="35"/>
      <c r="EV112" s="35"/>
      <c r="EW112" s="35"/>
      <c r="EX112" s="35"/>
      <c r="EY112" s="35"/>
      <c r="EZ112" s="35"/>
      <c r="FA112" s="35"/>
      <c r="FB112" s="35"/>
      <c r="FC112" s="35"/>
      <c r="FD112" s="35"/>
      <c r="FE112" s="35"/>
      <c r="FF112" s="35"/>
      <c r="FG112" s="35"/>
      <c r="FH112" s="35"/>
      <c r="FI112" s="35"/>
      <c r="FJ112" s="35"/>
      <c r="FK112" s="35"/>
      <c r="FL112" s="35"/>
      <c r="FM112" s="35"/>
      <c r="FN112" s="35"/>
      <c r="FO112" s="35"/>
      <c r="FP112" s="35"/>
      <c r="FQ112" s="35"/>
      <c r="FR112" s="35"/>
      <c r="FS112" s="35"/>
      <c r="FT112" s="35"/>
      <c r="FU112" s="35"/>
      <c r="FV112" s="35"/>
      <c r="FW112" s="35"/>
      <c r="FX112" s="35"/>
      <c r="FY112" s="35"/>
      <c r="FZ112" s="35"/>
      <c r="GA112" s="35"/>
      <c r="GB112" s="35"/>
      <c r="GC112" s="35"/>
      <c r="GD112" s="35"/>
      <c r="GE112" s="35"/>
      <c r="GF112" s="35"/>
      <c r="GG112" s="35"/>
      <c r="GH112" s="35"/>
      <c r="GI112" s="35"/>
      <c r="GJ112" s="35"/>
      <c r="GK112" s="35"/>
      <c r="GL112" s="35"/>
      <c r="GM112" s="35"/>
      <c r="GN112" s="35"/>
      <c r="GO112" s="35"/>
      <c r="GP112" s="35"/>
      <c r="GQ112" s="35"/>
      <c r="GR112" s="35"/>
      <c r="GS112" s="35"/>
      <c r="GT112" s="35"/>
      <c r="GU112" s="35"/>
      <c r="GV112" s="35"/>
      <c r="GW112" s="35"/>
      <c r="GX112" s="35"/>
      <c r="GY112" s="35"/>
      <c r="GZ112" s="35"/>
      <c r="HA112" s="35"/>
      <c r="HB112" s="35"/>
      <c r="HC112" s="35"/>
      <c r="HD112" s="35"/>
      <c r="HE112" s="35"/>
      <c r="HF112" s="35"/>
      <c r="HG112" s="35"/>
      <c r="HH112" s="35"/>
      <c r="HI112" s="35"/>
      <c r="HJ112" s="35"/>
      <c r="HK112" s="35"/>
      <c r="HL112" s="35"/>
      <c r="HM112" s="35"/>
      <c r="HN112" s="35"/>
      <c r="HO112" s="35"/>
      <c r="HP112" s="35"/>
      <c r="HQ112" s="35"/>
      <c r="HR112" s="35"/>
      <c r="HS112" s="35"/>
      <c r="HT112" s="35"/>
      <c r="HU112" s="35"/>
      <c r="HV112" s="35"/>
      <c r="HW112" s="35"/>
      <c r="HX112" s="35"/>
      <c r="HY112" s="35"/>
      <c r="HZ112" s="35"/>
      <c r="IA112" s="35"/>
      <c r="IB112" s="35"/>
      <c r="IC112" s="35"/>
      <c r="ID112" s="35"/>
      <c r="IE112" s="35"/>
      <c r="IF112" s="35"/>
      <c r="IG112" s="35"/>
      <c r="IH112" s="35"/>
      <c r="II112" s="35"/>
      <c r="IJ112" s="35"/>
      <c r="IK112" s="35"/>
      <c r="IL112" s="35"/>
      <c r="IM112" s="35"/>
      <c r="IN112" s="35"/>
      <c r="IO112" s="35"/>
      <c r="IP112" s="35"/>
    </row>
    <row r="113" s="1" customFormat="1" ht="51" customHeight="1" spans="1:250">
      <c r="A113" s="43"/>
      <c r="B113" s="40"/>
      <c r="C113" s="22"/>
      <c r="D113" s="23"/>
      <c r="E113" s="24" t="s">
        <v>80</v>
      </c>
      <c r="F113" s="27"/>
      <c r="G113" s="27">
        <v>3997500</v>
      </c>
      <c r="H113" s="26" t="s">
        <v>168</v>
      </c>
      <c r="I113" s="24"/>
      <c r="J113" s="36">
        <v>83</v>
      </c>
      <c r="K113" s="37">
        <v>72</v>
      </c>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c r="DU113" s="35"/>
      <c r="DV113" s="35"/>
      <c r="DW113" s="35"/>
      <c r="DX113" s="35"/>
      <c r="DY113" s="35"/>
      <c r="DZ113" s="35"/>
      <c r="EA113" s="35"/>
      <c r="EB113" s="35"/>
      <c r="EC113" s="35"/>
      <c r="ED113" s="35"/>
      <c r="EE113" s="35"/>
      <c r="EF113" s="35"/>
      <c r="EG113" s="35"/>
      <c r="EH113" s="35"/>
      <c r="EI113" s="35"/>
      <c r="EJ113" s="35"/>
      <c r="EK113" s="35"/>
      <c r="EL113" s="35"/>
      <c r="EM113" s="35"/>
      <c r="EN113" s="35"/>
      <c r="EO113" s="35"/>
      <c r="EP113" s="35"/>
      <c r="EQ113" s="35"/>
      <c r="ER113" s="35"/>
      <c r="ES113" s="35"/>
      <c r="ET113" s="35"/>
      <c r="EU113" s="35"/>
      <c r="EV113" s="35"/>
      <c r="EW113" s="35"/>
      <c r="EX113" s="35"/>
      <c r="EY113" s="35"/>
      <c r="EZ113" s="35"/>
      <c r="FA113" s="35"/>
      <c r="FB113" s="35"/>
      <c r="FC113" s="35"/>
      <c r="FD113" s="35"/>
      <c r="FE113" s="35"/>
      <c r="FF113" s="35"/>
      <c r="FG113" s="35"/>
      <c r="FH113" s="35"/>
      <c r="FI113" s="35"/>
      <c r="FJ113" s="35"/>
      <c r="FK113" s="35"/>
      <c r="FL113" s="35"/>
      <c r="FM113" s="35"/>
      <c r="FN113" s="35"/>
      <c r="FO113" s="35"/>
      <c r="FP113" s="35"/>
      <c r="FQ113" s="35"/>
      <c r="FR113" s="35"/>
      <c r="FS113" s="35"/>
      <c r="FT113" s="35"/>
      <c r="FU113" s="35"/>
      <c r="FV113" s="35"/>
      <c r="FW113" s="35"/>
      <c r="FX113" s="35"/>
      <c r="FY113" s="35"/>
      <c r="FZ113" s="35"/>
      <c r="GA113" s="35"/>
      <c r="GB113" s="35"/>
      <c r="GC113" s="35"/>
      <c r="GD113" s="35"/>
      <c r="GE113" s="35"/>
      <c r="GF113" s="35"/>
      <c r="GG113" s="35"/>
      <c r="GH113" s="35"/>
      <c r="GI113" s="35"/>
      <c r="GJ113" s="35"/>
      <c r="GK113" s="35"/>
      <c r="GL113" s="35"/>
      <c r="GM113" s="35"/>
      <c r="GN113" s="35"/>
      <c r="GO113" s="35"/>
      <c r="GP113" s="35"/>
      <c r="GQ113" s="35"/>
      <c r="GR113" s="35"/>
      <c r="GS113" s="35"/>
      <c r="GT113" s="35"/>
      <c r="GU113" s="35"/>
      <c r="GV113" s="35"/>
      <c r="GW113" s="35"/>
      <c r="GX113" s="35"/>
      <c r="GY113" s="35"/>
      <c r="GZ113" s="35"/>
      <c r="HA113" s="35"/>
      <c r="HB113" s="35"/>
      <c r="HC113" s="35"/>
      <c r="HD113" s="35"/>
      <c r="HE113" s="35"/>
      <c r="HF113" s="35"/>
      <c r="HG113" s="35"/>
      <c r="HH113" s="35"/>
      <c r="HI113" s="35"/>
      <c r="HJ113" s="35"/>
      <c r="HK113" s="35"/>
      <c r="HL113" s="35"/>
      <c r="HM113" s="35"/>
      <c r="HN113" s="35"/>
      <c r="HO113" s="35"/>
      <c r="HP113" s="35"/>
      <c r="HQ113" s="35"/>
      <c r="HR113" s="35"/>
      <c r="HS113" s="35"/>
      <c r="HT113" s="35"/>
      <c r="HU113" s="35"/>
      <c r="HV113" s="35"/>
      <c r="HW113" s="35"/>
      <c r="HX113" s="35"/>
      <c r="HY113" s="35"/>
      <c r="HZ113" s="35"/>
      <c r="IA113" s="35"/>
      <c r="IB113" s="35"/>
      <c r="IC113" s="35"/>
      <c r="ID113" s="35"/>
      <c r="IE113" s="35"/>
      <c r="IF113" s="35"/>
      <c r="IG113" s="35"/>
      <c r="IH113" s="35"/>
      <c r="II113" s="35"/>
      <c r="IJ113" s="35"/>
      <c r="IK113" s="35"/>
      <c r="IL113" s="35"/>
      <c r="IM113" s="35"/>
      <c r="IN113" s="35"/>
      <c r="IO113" s="35"/>
      <c r="IP113" s="35"/>
    </row>
    <row r="114" s="1" customFormat="1" ht="51" customHeight="1" spans="1:250">
      <c r="A114" s="43" t="s">
        <v>169</v>
      </c>
      <c r="B114" s="40" t="s">
        <v>170</v>
      </c>
      <c r="C114" s="22" t="s">
        <v>16</v>
      </c>
      <c r="D114" s="23">
        <v>23500000</v>
      </c>
      <c r="E114" s="24" t="s">
        <v>171</v>
      </c>
      <c r="F114" s="27">
        <v>8568847.4</v>
      </c>
      <c r="G114" s="27">
        <v>4323290</v>
      </c>
      <c r="H114" s="26" t="s">
        <v>96</v>
      </c>
      <c r="I114" s="24">
        <f>D114-G114-G115</f>
        <v>16276710</v>
      </c>
      <c r="J114" s="36">
        <v>84</v>
      </c>
      <c r="K114" s="37">
        <v>31</v>
      </c>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35"/>
      <c r="CJ114" s="35"/>
      <c r="CK114" s="35"/>
      <c r="CL114" s="35"/>
      <c r="CM114" s="35"/>
      <c r="CN114" s="35"/>
      <c r="CO114" s="35"/>
      <c r="CP114" s="35"/>
      <c r="CQ114" s="35"/>
      <c r="CR114" s="35"/>
      <c r="CS114" s="35"/>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35"/>
      <c r="DS114" s="35"/>
      <c r="DT114" s="35"/>
      <c r="DU114" s="35"/>
      <c r="DV114" s="35"/>
      <c r="DW114" s="35"/>
      <c r="DX114" s="35"/>
      <c r="DY114" s="35"/>
      <c r="DZ114" s="35"/>
      <c r="EA114" s="35"/>
      <c r="EB114" s="35"/>
      <c r="EC114" s="35"/>
      <c r="ED114" s="35"/>
      <c r="EE114" s="35"/>
      <c r="EF114" s="35"/>
      <c r="EG114" s="35"/>
      <c r="EH114" s="35"/>
      <c r="EI114" s="35"/>
      <c r="EJ114" s="35"/>
      <c r="EK114" s="35"/>
      <c r="EL114" s="35"/>
      <c r="EM114" s="35"/>
      <c r="EN114" s="35"/>
      <c r="EO114" s="35"/>
      <c r="EP114" s="35"/>
      <c r="EQ114" s="35"/>
      <c r="ER114" s="35"/>
      <c r="ES114" s="35"/>
      <c r="ET114" s="35"/>
      <c r="EU114" s="35"/>
      <c r="EV114" s="35"/>
      <c r="EW114" s="35"/>
      <c r="EX114" s="35"/>
      <c r="EY114" s="35"/>
      <c r="EZ114" s="35"/>
      <c r="FA114" s="35"/>
      <c r="FB114" s="35"/>
      <c r="FC114" s="35"/>
      <c r="FD114" s="35"/>
      <c r="FE114" s="35"/>
      <c r="FF114" s="35"/>
      <c r="FG114" s="35"/>
      <c r="FH114" s="35"/>
      <c r="FI114" s="35"/>
      <c r="FJ114" s="35"/>
      <c r="FK114" s="35"/>
      <c r="FL114" s="35"/>
      <c r="FM114" s="35"/>
      <c r="FN114" s="35"/>
      <c r="FO114" s="35"/>
      <c r="FP114" s="35"/>
      <c r="FQ114" s="35"/>
      <c r="FR114" s="35"/>
      <c r="FS114" s="35"/>
      <c r="FT114" s="35"/>
      <c r="FU114" s="35"/>
      <c r="FV114" s="35"/>
      <c r="FW114" s="35"/>
      <c r="FX114" s="35"/>
      <c r="FY114" s="35"/>
      <c r="FZ114" s="35"/>
      <c r="GA114" s="35"/>
      <c r="GB114" s="35"/>
      <c r="GC114" s="35"/>
      <c r="GD114" s="35"/>
      <c r="GE114" s="35"/>
      <c r="GF114" s="35"/>
      <c r="GG114" s="35"/>
      <c r="GH114" s="35"/>
      <c r="GI114" s="35"/>
      <c r="GJ114" s="35"/>
      <c r="GK114" s="35"/>
      <c r="GL114" s="35"/>
      <c r="GM114" s="35"/>
      <c r="GN114" s="35"/>
      <c r="GO114" s="35"/>
      <c r="GP114" s="35"/>
      <c r="GQ114" s="35"/>
      <c r="GR114" s="35"/>
      <c r="GS114" s="35"/>
      <c r="GT114" s="35"/>
      <c r="GU114" s="35"/>
      <c r="GV114" s="35"/>
      <c r="GW114" s="35"/>
      <c r="GX114" s="35"/>
      <c r="GY114" s="35"/>
      <c r="GZ114" s="35"/>
      <c r="HA114" s="35"/>
      <c r="HB114" s="35"/>
      <c r="HC114" s="35"/>
      <c r="HD114" s="35"/>
      <c r="HE114" s="35"/>
      <c r="HF114" s="35"/>
      <c r="HG114" s="35"/>
      <c r="HH114" s="35"/>
      <c r="HI114" s="35"/>
      <c r="HJ114" s="35"/>
      <c r="HK114" s="35"/>
      <c r="HL114" s="35"/>
      <c r="HM114" s="35"/>
      <c r="HN114" s="35"/>
      <c r="HO114" s="35"/>
      <c r="HP114" s="35"/>
      <c r="HQ114" s="35"/>
      <c r="HR114" s="35"/>
      <c r="HS114" s="35"/>
      <c r="HT114" s="35"/>
      <c r="HU114" s="35"/>
      <c r="HV114" s="35"/>
      <c r="HW114" s="35"/>
      <c r="HX114" s="35"/>
      <c r="HY114" s="35"/>
      <c r="HZ114" s="35"/>
      <c r="IA114" s="35"/>
      <c r="IB114" s="35"/>
      <c r="IC114" s="35"/>
      <c r="ID114" s="35"/>
      <c r="IE114" s="35"/>
      <c r="IF114" s="35"/>
      <c r="IG114" s="35"/>
      <c r="IH114" s="35"/>
      <c r="II114" s="35"/>
      <c r="IJ114" s="35"/>
      <c r="IK114" s="35"/>
      <c r="IL114" s="35"/>
      <c r="IM114" s="35"/>
      <c r="IN114" s="35"/>
      <c r="IO114" s="35"/>
      <c r="IP114" s="35"/>
    </row>
    <row r="115" s="1" customFormat="1" ht="51" customHeight="1" spans="1:250">
      <c r="A115" s="43"/>
      <c r="B115" s="40"/>
      <c r="C115" s="22"/>
      <c r="D115" s="23"/>
      <c r="E115" s="24" t="s">
        <v>118</v>
      </c>
      <c r="F115" s="27">
        <v>2900000</v>
      </c>
      <c r="G115" s="27">
        <v>2900000</v>
      </c>
      <c r="H115" s="26" t="s">
        <v>172</v>
      </c>
      <c r="I115" s="24"/>
      <c r="J115" s="36">
        <v>44</v>
      </c>
      <c r="K115" s="37">
        <v>103</v>
      </c>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35"/>
      <c r="EP115" s="35"/>
      <c r="EQ115" s="35"/>
      <c r="ER115" s="35"/>
      <c r="ES115" s="35"/>
      <c r="ET115" s="35"/>
      <c r="EU115" s="35"/>
      <c r="EV115" s="35"/>
      <c r="EW115" s="35"/>
      <c r="EX115" s="35"/>
      <c r="EY115" s="35"/>
      <c r="EZ115" s="35"/>
      <c r="FA115" s="35"/>
      <c r="FB115" s="35"/>
      <c r="FC115" s="35"/>
      <c r="FD115" s="35"/>
      <c r="FE115" s="35"/>
      <c r="FF115" s="35"/>
      <c r="FG115" s="35"/>
      <c r="FH115" s="35"/>
      <c r="FI115" s="35"/>
      <c r="FJ115" s="35"/>
      <c r="FK115" s="35"/>
      <c r="FL115" s="35"/>
      <c r="FM115" s="35"/>
      <c r="FN115" s="35"/>
      <c r="FO115" s="35"/>
      <c r="FP115" s="35"/>
      <c r="FQ115" s="35"/>
      <c r="FR115" s="35"/>
      <c r="FS115" s="35"/>
      <c r="FT115" s="35"/>
      <c r="FU115" s="35"/>
      <c r="FV115" s="35"/>
      <c r="FW115" s="35"/>
      <c r="FX115" s="35"/>
      <c r="FY115" s="35"/>
      <c r="FZ115" s="35"/>
      <c r="GA115" s="35"/>
      <c r="GB115" s="35"/>
      <c r="GC115" s="35"/>
      <c r="GD115" s="35"/>
      <c r="GE115" s="35"/>
      <c r="GF115" s="35"/>
      <c r="GG115" s="35"/>
      <c r="GH115" s="35"/>
      <c r="GI115" s="35"/>
      <c r="GJ115" s="35"/>
      <c r="GK115" s="35"/>
      <c r="GL115" s="35"/>
      <c r="GM115" s="35"/>
      <c r="GN115" s="35"/>
      <c r="GO115" s="35"/>
      <c r="GP115" s="35"/>
      <c r="GQ115" s="35"/>
      <c r="GR115" s="35"/>
      <c r="GS115" s="35"/>
      <c r="GT115" s="35"/>
      <c r="GU115" s="35"/>
      <c r="GV115" s="35"/>
      <c r="GW115" s="35"/>
      <c r="GX115" s="35"/>
      <c r="GY115" s="35"/>
      <c r="GZ115" s="35"/>
      <c r="HA115" s="35"/>
      <c r="HB115" s="35"/>
      <c r="HC115" s="35"/>
      <c r="HD115" s="35"/>
      <c r="HE115" s="35"/>
      <c r="HF115" s="35"/>
      <c r="HG115" s="35"/>
      <c r="HH115" s="35"/>
      <c r="HI115" s="35"/>
      <c r="HJ115" s="35"/>
      <c r="HK115" s="35"/>
      <c r="HL115" s="35"/>
      <c r="HM115" s="35"/>
      <c r="HN115" s="35"/>
      <c r="HO115" s="35"/>
      <c r="HP115" s="35"/>
      <c r="HQ115" s="35"/>
      <c r="HR115" s="35"/>
      <c r="HS115" s="35"/>
      <c r="HT115" s="35"/>
      <c r="HU115" s="35"/>
      <c r="HV115" s="35"/>
      <c r="HW115" s="35"/>
      <c r="HX115" s="35"/>
      <c r="HY115" s="35"/>
      <c r="HZ115" s="35"/>
      <c r="IA115" s="35"/>
      <c r="IB115" s="35"/>
      <c r="IC115" s="35"/>
      <c r="ID115" s="35"/>
      <c r="IE115" s="35"/>
      <c r="IF115" s="35"/>
      <c r="IG115" s="35"/>
      <c r="IH115" s="35"/>
      <c r="II115" s="35"/>
      <c r="IJ115" s="35"/>
      <c r="IK115" s="35"/>
      <c r="IL115" s="35"/>
      <c r="IM115" s="35"/>
      <c r="IN115" s="35"/>
      <c r="IO115" s="35"/>
      <c r="IP115" s="35"/>
    </row>
    <row r="116" s="1" customFormat="1" ht="51" customHeight="1" spans="1:250">
      <c r="A116" s="28" t="s">
        <v>173</v>
      </c>
      <c r="B116" s="28" t="s">
        <v>174</v>
      </c>
      <c r="C116" s="22" t="s">
        <v>41</v>
      </c>
      <c r="D116" s="44">
        <v>500000</v>
      </c>
      <c r="E116" s="24"/>
      <c r="F116" s="27"/>
      <c r="G116" s="27"/>
      <c r="H116" s="26"/>
      <c r="I116" s="24">
        <f t="shared" ref="I116:I131" si="2">D116-G116</f>
        <v>500000</v>
      </c>
      <c r="J116" s="36"/>
      <c r="K116" s="37"/>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35"/>
      <c r="DS116" s="35"/>
      <c r="DT116" s="35"/>
      <c r="DU116" s="35"/>
      <c r="DV116" s="35"/>
      <c r="DW116" s="35"/>
      <c r="DX116" s="35"/>
      <c r="DY116" s="35"/>
      <c r="DZ116" s="35"/>
      <c r="EA116" s="35"/>
      <c r="EB116" s="35"/>
      <c r="EC116" s="35"/>
      <c r="ED116" s="35"/>
      <c r="EE116" s="35"/>
      <c r="EF116" s="35"/>
      <c r="EG116" s="35"/>
      <c r="EH116" s="35"/>
      <c r="EI116" s="35"/>
      <c r="EJ116" s="35"/>
      <c r="EK116" s="35"/>
      <c r="EL116" s="35"/>
      <c r="EM116" s="35"/>
      <c r="EN116" s="35"/>
      <c r="EO116" s="35"/>
      <c r="EP116" s="35"/>
      <c r="EQ116" s="35"/>
      <c r="ER116" s="35"/>
      <c r="ES116" s="35"/>
      <c r="ET116" s="35"/>
      <c r="EU116" s="35"/>
      <c r="EV116" s="35"/>
      <c r="EW116" s="35"/>
      <c r="EX116" s="35"/>
      <c r="EY116" s="35"/>
      <c r="EZ116" s="35"/>
      <c r="FA116" s="35"/>
      <c r="FB116" s="35"/>
      <c r="FC116" s="35"/>
      <c r="FD116" s="35"/>
      <c r="FE116" s="35"/>
      <c r="FF116" s="35"/>
      <c r="FG116" s="35"/>
      <c r="FH116" s="35"/>
      <c r="FI116" s="35"/>
      <c r="FJ116" s="35"/>
      <c r="FK116" s="35"/>
      <c r="FL116" s="35"/>
      <c r="FM116" s="35"/>
      <c r="FN116" s="35"/>
      <c r="FO116" s="35"/>
      <c r="FP116" s="35"/>
      <c r="FQ116" s="35"/>
      <c r="FR116" s="35"/>
      <c r="FS116" s="35"/>
      <c r="FT116" s="35"/>
      <c r="FU116" s="35"/>
      <c r="FV116" s="35"/>
      <c r="FW116" s="35"/>
      <c r="FX116" s="35"/>
      <c r="FY116" s="35"/>
      <c r="FZ116" s="35"/>
      <c r="GA116" s="35"/>
      <c r="GB116" s="35"/>
      <c r="GC116" s="35"/>
      <c r="GD116" s="35"/>
      <c r="GE116" s="35"/>
      <c r="GF116" s="35"/>
      <c r="GG116" s="35"/>
      <c r="GH116" s="35"/>
      <c r="GI116" s="35"/>
      <c r="GJ116" s="35"/>
      <c r="GK116" s="35"/>
      <c r="GL116" s="35"/>
      <c r="GM116" s="35"/>
      <c r="GN116" s="35"/>
      <c r="GO116" s="35"/>
      <c r="GP116" s="35"/>
      <c r="GQ116" s="35"/>
      <c r="GR116" s="35"/>
      <c r="GS116" s="35"/>
      <c r="GT116" s="35"/>
      <c r="GU116" s="35"/>
      <c r="GV116" s="35"/>
      <c r="GW116" s="35"/>
      <c r="GX116" s="35"/>
      <c r="GY116" s="35"/>
      <c r="GZ116" s="35"/>
      <c r="HA116" s="35"/>
      <c r="HB116" s="35"/>
      <c r="HC116" s="35"/>
      <c r="HD116" s="35"/>
      <c r="HE116" s="35"/>
      <c r="HF116" s="35"/>
      <c r="HG116" s="35"/>
      <c r="HH116" s="35"/>
      <c r="HI116" s="35"/>
      <c r="HJ116" s="35"/>
      <c r="HK116" s="35"/>
      <c r="HL116" s="35"/>
      <c r="HM116" s="35"/>
      <c r="HN116" s="35"/>
      <c r="HO116" s="35"/>
      <c r="HP116" s="35"/>
      <c r="HQ116" s="35"/>
      <c r="HR116" s="35"/>
      <c r="HS116" s="35"/>
      <c r="HT116" s="35"/>
      <c r="HU116" s="35"/>
      <c r="HV116" s="35"/>
      <c r="HW116" s="35"/>
      <c r="HX116" s="35"/>
      <c r="HY116" s="35"/>
      <c r="HZ116" s="35"/>
      <c r="IA116" s="35"/>
      <c r="IB116" s="35"/>
      <c r="IC116" s="35"/>
      <c r="ID116" s="35"/>
      <c r="IE116" s="35"/>
      <c r="IF116" s="35"/>
      <c r="IG116" s="35"/>
      <c r="IH116" s="35"/>
      <c r="II116" s="35"/>
      <c r="IJ116" s="35"/>
      <c r="IK116" s="35"/>
      <c r="IL116" s="35"/>
      <c r="IM116" s="35"/>
      <c r="IN116" s="35"/>
      <c r="IO116" s="35"/>
      <c r="IP116" s="35"/>
    </row>
    <row r="117" s="1" customFormat="1" ht="51" customHeight="1" spans="1:250">
      <c r="A117" s="28" t="s">
        <v>175</v>
      </c>
      <c r="B117" s="28" t="s">
        <v>176</v>
      </c>
      <c r="C117" s="22" t="s">
        <v>41</v>
      </c>
      <c r="D117" s="44">
        <v>100000</v>
      </c>
      <c r="E117" s="24"/>
      <c r="F117" s="27"/>
      <c r="G117" s="27"/>
      <c r="H117" s="26"/>
      <c r="I117" s="24">
        <f t="shared" si="2"/>
        <v>100000</v>
      </c>
      <c r="J117" s="36"/>
      <c r="K117" s="37"/>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35"/>
      <c r="DS117" s="35"/>
      <c r="DT117" s="35"/>
      <c r="DU117" s="35"/>
      <c r="DV117" s="35"/>
      <c r="DW117" s="35"/>
      <c r="DX117" s="35"/>
      <c r="DY117" s="35"/>
      <c r="DZ117" s="35"/>
      <c r="EA117" s="35"/>
      <c r="EB117" s="35"/>
      <c r="EC117" s="35"/>
      <c r="ED117" s="35"/>
      <c r="EE117" s="35"/>
      <c r="EF117" s="35"/>
      <c r="EG117" s="35"/>
      <c r="EH117" s="35"/>
      <c r="EI117" s="35"/>
      <c r="EJ117" s="35"/>
      <c r="EK117" s="35"/>
      <c r="EL117" s="35"/>
      <c r="EM117" s="35"/>
      <c r="EN117" s="35"/>
      <c r="EO117" s="35"/>
      <c r="EP117" s="35"/>
      <c r="EQ117" s="35"/>
      <c r="ER117" s="35"/>
      <c r="ES117" s="35"/>
      <c r="ET117" s="35"/>
      <c r="EU117" s="35"/>
      <c r="EV117" s="35"/>
      <c r="EW117" s="35"/>
      <c r="EX117" s="35"/>
      <c r="EY117" s="35"/>
      <c r="EZ117" s="35"/>
      <c r="FA117" s="35"/>
      <c r="FB117" s="35"/>
      <c r="FC117" s="35"/>
      <c r="FD117" s="35"/>
      <c r="FE117" s="35"/>
      <c r="FF117" s="35"/>
      <c r="FG117" s="35"/>
      <c r="FH117" s="35"/>
      <c r="FI117" s="35"/>
      <c r="FJ117" s="35"/>
      <c r="FK117" s="35"/>
      <c r="FL117" s="35"/>
      <c r="FM117" s="35"/>
      <c r="FN117" s="35"/>
      <c r="FO117" s="35"/>
      <c r="FP117" s="35"/>
      <c r="FQ117" s="35"/>
      <c r="FR117" s="35"/>
      <c r="FS117" s="35"/>
      <c r="FT117" s="35"/>
      <c r="FU117" s="35"/>
      <c r="FV117" s="35"/>
      <c r="FW117" s="35"/>
      <c r="FX117" s="35"/>
      <c r="FY117" s="35"/>
      <c r="FZ117" s="35"/>
      <c r="GA117" s="35"/>
      <c r="GB117" s="35"/>
      <c r="GC117" s="35"/>
      <c r="GD117" s="35"/>
      <c r="GE117" s="35"/>
      <c r="GF117" s="35"/>
      <c r="GG117" s="35"/>
      <c r="GH117" s="35"/>
      <c r="GI117" s="35"/>
      <c r="GJ117" s="35"/>
      <c r="GK117" s="35"/>
      <c r="GL117" s="35"/>
      <c r="GM117" s="35"/>
      <c r="GN117" s="35"/>
      <c r="GO117" s="35"/>
      <c r="GP117" s="35"/>
      <c r="GQ117" s="35"/>
      <c r="GR117" s="35"/>
      <c r="GS117" s="35"/>
      <c r="GT117" s="35"/>
      <c r="GU117" s="35"/>
      <c r="GV117" s="35"/>
      <c r="GW117" s="35"/>
      <c r="GX117" s="35"/>
      <c r="GY117" s="35"/>
      <c r="GZ117" s="35"/>
      <c r="HA117" s="35"/>
      <c r="HB117" s="35"/>
      <c r="HC117" s="35"/>
      <c r="HD117" s="35"/>
      <c r="HE117" s="35"/>
      <c r="HF117" s="35"/>
      <c r="HG117" s="35"/>
      <c r="HH117" s="35"/>
      <c r="HI117" s="35"/>
      <c r="HJ117" s="35"/>
      <c r="HK117" s="35"/>
      <c r="HL117" s="35"/>
      <c r="HM117" s="35"/>
      <c r="HN117" s="35"/>
      <c r="HO117" s="35"/>
      <c r="HP117" s="35"/>
      <c r="HQ117" s="35"/>
      <c r="HR117" s="35"/>
      <c r="HS117" s="35"/>
      <c r="HT117" s="35"/>
      <c r="HU117" s="35"/>
      <c r="HV117" s="35"/>
      <c r="HW117" s="35"/>
      <c r="HX117" s="35"/>
      <c r="HY117" s="35"/>
      <c r="HZ117" s="35"/>
      <c r="IA117" s="35"/>
      <c r="IB117" s="35"/>
      <c r="IC117" s="35"/>
      <c r="ID117" s="35"/>
      <c r="IE117" s="35"/>
      <c r="IF117" s="35"/>
      <c r="IG117" s="35"/>
      <c r="IH117" s="35"/>
      <c r="II117" s="35"/>
      <c r="IJ117" s="35"/>
      <c r="IK117" s="35"/>
      <c r="IL117" s="35"/>
      <c r="IM117" s="35"/>
      <c r="IN117" s="35"/>
      <c r="IO117" s="35"/>
      <c r="IP117" s="35"/>
    </row>
    <row r="118" s="1" customFormat="1" ht="51" customHeight="1" spans="1:250">
      <c r="A118" s="43" t="s">
        <v>177</v>
      </c>
      <c r="B118" s="40" t="s">
        <v>178</v>
      </c>
      <c r="C118" s="22" t="s">
        <v>41</v>
      </c>
      <c r="D118" s="23">
        <v>210000</v>
      </c>
      <c r="E118" s="24"/>
      <c r="F118" s="27"/>
      <c r="G118" s="27"/>
      <c r="H118" s="26"/>
      <c r="I118" s="24">
        <f t="shared" si="2"/>
        <v>210000</v>
      </c>
      <c r="J118" s="36"/>
      <c r="K118" s="37"/>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35"/>
      <c r="DS118" s="35"/>
      <c r="DT118" s="35"/>
      <c r="DU118" s="35"/>
      <c r="DV118" s="35"/>
      <c r="DW118" s="35"/>
      <c r="DX118" s="35"/>
      <c r="DY118" s="35"/>
      <c r="DZ118" s="35"/>
      <c r="EA118" s="35"/>
      <c r="EB118" s="35"/>
      <c r="EC118" s="35"/>
      <c r="ED118" s="35"/>
      <c r="EE118" s="35"/>
      <c r="EF118" s="35"/>
      <c r="EG118" s="35"/>
      <c r="EH118" s="35"/>
      <c r="EI118" s="35"/>
      <c r="EJ118" s="35"/>
      <c r="EK118" s="35"/>
      <c r="EL118" s="35"/>
      <c r="EM118" s="35"/>
      <c r="EN118" s="35"/>
      <c r="EO118" s="35"/>
      <c r="EP118" s="35"/>
      <c r="EQ118" s="35"/>
      <c r="ER118" s="35"/>
      <c r="ES118" s="35"/>
      <c r="ET118" s="35"/>
      <c r="EU118" s="35"/>
      <c r="EV118" s="35"/>
      <c r="EW118" s="35"/>
      <c r="EX118" s="35"/>
      <c r="EY118" s="35"/>
      <c r="EZ118" s="35"/>
      <c r="FA118" s="35"/>
      <c r="FB118" s="35"/>
      <c r="FC118" s="35"/>
      <c r="FD118" s="35"/>
      <c r="FE118" s="35"/>
      <c r="FF118" s="35"/>
      <c r="FG118" s="35"/>
      <c r="FH118" s="35"/>
      <c r="FI118" s="35"/>
      <c r="FJ118" s="35"/>
      <c r="FK118" s="35"/>
      <c r="FL118" s="35"/>
      <c r="FM118" s="35"/>
      <c r="FN118" s="35"/>
      <c r="FO118" s="35"/>
      <c r="FP118" s="35"/>
      <c r="FQ118" s="35"/>
      <c r="FR118" s="35"/>
      <c r="FS118" s="35"/>
      <c r="FT118" s="35"/>
      <c r="FU118" s="35"/>
      <c r="FV118" s="35"/>
      <c r="FW118" s="35"/>
      <c r="FX118" s="35"/>
      <c r="FY118" s="35"/>
      <c r="FZ118" s="35"/>
      <c r="GA118" s="35"/>
      <c r="GB118" s="35"/>
      <c r="GC118" s="35"/>
      <c r="GD118" s="35"/>
      <c r="GE118" s="35"/>
      <c r="GF118" s="35"/>
      <c r="GG118" s="35"/>
      <c r="GH118" s="35"/>
      <c r="GI118" s="35"/>
      <c r="GJ118" s="35"/>
      <c r="GK118" s="35"/>
      <c r="GL118" s="35"/>
      <c r="GM118" s="35"/>
      <c r="GN118" s="35"/>
      <c r="GO118" s="35"/>
      <c r="GP118" s="35"/>
      <c r="GQ118" s="35"/>
      <c r="GR118" s="35"/>
      <c r="GS118" s="35"/>
      <c r="GT118" s="35"/>
      <c r="GU118" s="35"/>
      <c r="GV118" s="35"/>
      <c r="GW118" s="35"/>
      <c r="GX118" s="35"/>
      <c r="GY118" s="35"/>
      <c r="GZ118" s="35"/>
      <c r="HA118" s="35"/>
      <c r="HB118" s="35"/>
      <c r="HC118" s="35"/>
      <c r="HD118" s="35"/>
      <c r="HE118" s="35"/>
      <c r="HF118" s="35"/>
      <c r="HG118" s="35"/>
      <c r="HH118" s="35"/>
      <c r="HI118" s="35"/>
      <c r="HJ118" s="35"/>
      <c r="HK118" s="35"/>
      <c r="HL118" s="35"/>
      <c r="HM118" s="35"/>
      <c r="HN118" s="35"/>
      <c r="HO118" s="35"/>
      <c r="HP118" s="35"/>
      <c r="HQ118" s="35"/>
      <c r="HR118" s="35"/>
      <c r="HS118" s="35"/>
      <c r="HT118" s="35"/>
      <c r="HU118" s="35"/>
      <c r="HV118" s="35"/>
      <c r="HW118" s="35"/>
      <c r="HX118" s="35"/>
      <c r="HY118" s="35"/>
      <c r="HZ118" s="35"/>
      <c r="IA118" s="35"/>
      <c r="IB118" s="35"/>
      <c r="IC118" s="35"/>
      <c r="ID118" s="35"/>
      <c r="IE118" s="35"/>
      <c r="IF118" s="35"/>
      <c r="IG118" s="35"/>
      <c r="IH118" s="35"/>
      <c r="II118" s="35"/>
      <c r="IJ118" s="35"/>
      <c r="IK118" s="35"/>
      <c r="IL118" s="35"/>
      <c r="IM118" s="35"/>
      <c r="IN118" s="35"/>
      <c r="IO118" s="35"/>
      <c r="IP118" s="35"/>
    </row>
    <row r="119" s="1" customFormat="1" ht="51" customHeight="1" spans="1:250">
      <c r="A119" s="28" t="s">
        <v>179</v>
      </c>
      <c r="B119" s="28" t="s">
        <v>180</v>
      </c>
      <c r="C119" s="22" t="s">
        <v>41</v>
      </c>
      <c r="D119" s="44">
        <v>2400000</v>
      </c>
      <c r="E119" s="24"/>
      <c r="F119" s="27"/>
      <c r="G119" s="27"/>
      <c r="H119" s="26"/>
      <c r="I119" s="24">
        <f t="shared" si="2"/>
        <v>2400000</v>
      </c>
      <c r="J119" s="36"/>
      <c r="K119" s="37"/>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c r="DU119" s="35"/>
      <c r="DV119" s="35"/>
      <c r="DW119" s="35"/>
      <c r="DX119" s="35"/>
      <c r="DY119" s="35"/>
      <c r="DZ119" s="35"/>
      <c r="EA119" s="35"/>
      <c r="EB119" s="35"/>
      <c r="EC119" s="35"/>
      <c r="ED119" s="35"/>
      <c r="EE119" s="35"/>
      <c r="EF119" s="35"/>
      <c r="EG119" s="35"/>
      <c r="EH119" s="35"/>
      <c r="EI119" s="35"/>
      <c r="EJ119" s="35"/>
      <c r="EK119" s="35"/>
      <c r="EL119" s="35"/>
      <c r="EM119" s="35"/>
      <c r="EN119" s="35"/>
      <c r="EO119" s="35"/>
      <c r="EP119" s="35"/>
      <c r="EQ119" s="35"/>
      <c r="ER119" s="35"/>
      <c r="ES119" s="35"/>
      <c r="ET119" s="35"/>
      <c r="EU119" s="35"/>
      <c r="EV119" s="35"/>
      <c r="EW119" s="35"/>
      <c r="EX119" s="35"/>
      <c r="EY119" s="35"/>
      <c r="EZ119" s="35"/>
      <c r="FA119" s="35"/>
      <c r="FB119" s="35"/>
      <c r="FC119" s="35"/>
      <c r="FD119" s="35"/>
      <c r="FE119" s="35"/>
      <c r="FF119" s="35"/>
      <c r="FG119" s="35"/>
      <c r="FH119" s="35"/>
      <c r="FI119" s="35"/>
      <c r="FJ119" s="35"/>
      <c r="FK119" s="35"/>
      <c r="FL119" s="35"/>
      <c r="FM119" s="35"/>
      <c r="FN119" s="35"/>
      <c r="FO119" s="35"/>
      <c r="FP119" s="35"/>
      <c r="FQ119" s="35"/>
      <c r="FR119" s="35"/>
      <c r="FS119" s="35"/>
      <c r="FT119" s="35"/>
      <c r="FU119" s="35"/>
      <c r="FV119" s="35"/>
      <c r="FW119" s="35"/>
      <c r="FX119" s="35"/>
      <c r="FY119" s="35"/>
      <c r="FZ119" s="35"/>
      <c r="GA119" s="35"/>
      <c r="GB119" s="35"/>
      <c r="GC119" s="35"/>
      <c r="GD119" s="35"/>
      <c r="GE119" s="35"/>
      <c r="GF119" s="35"/>
      <c r="GG119" s="35"/>
      <c r="GH119" s="35"/>
      <c r="GI119" s="35"/>
      <c r="GJ119" s="35"/>
      <c r="GK119" s="35"/>
      <c r="GL119" s="35"/>
      <c r="GM119" s="35"/>
      <c r="GN119" s="35"/>
      <c r="GO119" s="35"/>
      <c r="GP119" s="35"/>
      <c r="GQ119" s="35"/>
      <c r="GR119" s="35"/>
      <c r="GS119" s="35"/>
      <c r="GT119" s="35"/>
      <c r="GU119" s="35"/>
      <c r="GV119" s="35"/>
      <c r="GW119" s="35"/>
      <c r="GX119" s="35"/>
      <c r="GY119" s="35"/>
      <c r="GZ119" s="35"/>
      <c r="HA119" s="35"/>
      <c r="HB119" s="35"/>
      <c r="HC119" s="35"/>
      <c r="HD119" s="35"/>
      <c r="HE119" s="35"/>
      <c r="HF119" s="35"/>
      <c r="HG119" s="35"/>
      <c r="HH119" s="35"/>
      <c r="HI119" s="35"/>
      <c r="HJ119" s="35"/>
      <c r="HK119" s="35"/>
      <c r="HL119" s="35"/>
      <c r="HM119" s="35"/>
      <c r="HN119" s="35"/>
      <c r="HO119" s="35"/>
      <c r="HP119" s="35"/>
      <c r="HQ119" s="35"/>
      <c r="HR119" s="35"/>
      <c r="HS119" s="35"/>
      <c r="HT119" s="35"/>
      <c r="HU119" s="35"/>
      <c r="HV119" s="35"/>
      <c r="HW119" s="35"/>
      <c r="HX119" s="35"/>
      <c r="HY119" s="35"/>
      <c r="HZ119" s="35"/>
      <c r="IA119" s="35"/>
      <c r="IB119" s="35"/>
      <c r="IC119" s="35"/>
      <c r="ID119" s="35"/>
      <c r="IE119" s="35"/>
      <c r="IF119" s="35"/>
      <c r="IG119" s="35"/>
      <c r="IH119" s="35"/>
      <c r="II119" s="35"/>
      <c r="IJ119" s="35"/>
      <c r="IK119" s="35"/>
      <c r="IL119" s="35"/>
      <c r="IM119" s="35"/>
      <c r="IN119" s="35"/>
      <c r="IO119" s="35"/>
      <c r="IP119" s="35"/>
    </row>
    <row r="120" s="1" customFormat="1" ht="51" customHeight="1" spans="1:250">
      <c r="A120" s="28" t="s">
        <v>181</v>
      </c>
      <c r="B120" s="28" t="s">
        <v>182</v>
      </c>
      <c r="C120" s="22" t="s">
        <v>41</v>
      </c>
      <c r="D120" s="44">
        <v>5360000</v>
      </c>
      <c r="E120" s="24" t="s">
        <v>111</v>
      </c>
      <c r="F120" s="27">
        <v>4950000</v>
      </c>
      <c r="G120" s="27">
        <v>2300000</v>
      </c>
      <c r="H120" s="26" t="s">
        <v>183</v>
      </c>
      <c r="I120" s="24">
        <f t="shared" si="2"/>
        <v>3060000</v>
      </c>
      <c r="J120" s="36">
        <v>88</v>
      </c>
      <c r="K120" s="37">
        <v>51</v>
      </c>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35"/>
      <c r="DR120" s="35"/>
      <c r="DS120" s="35"/>
      <c r="DT120" s="35"/>
      <c r="DU120" s="35"/>
      <c r="DV120" s="35"/>
      <c r="DW120" s="35"/>
      <c r="DX120" s="35"/>
      <c r="DY120" s="35"/>
      <c r="DZ120" s="35"/>
      <c r="EA120" s="35"/>
      <c r="EB120" s="35"/>
      <c r="EC120" s="35"/>
      <c r="ED120" s="35"/>
      <c r="EE120" s="35"/>
      <c r="EF120" s="35"/>
      <c r="EG120" s="35"/>
      <c r="EH120" s="35"/>
      <c r="EI120" s="35"/>
      <c r="EJ120" s="35"/>
      <c r="EK120" s="35"/>
      <c r="EL120" s="35"/>
      <c r="EM120" s="35"/>
      <c r="EN120" s="35"/>
      <c r="EO120" s="35"/>
      <c r="EP120" s="35"/>
      <c r="EQ120" s="35"/>
      <c r="ER120" s="35"/>
      <c r="ES120" s="35"/>
      <c r="ET120" s="35"/>
      <c r="EU120" s="35"/>
      <c r="EV120" s="35"/>
      <c r="EW120" s="35"/>
      <c r="EX120" s="35"/>
      <c r="EY120" s="35"/>
      <c r="EZ120" s="35"/>
      <c r="FA120" s="35"/>
      <c r="FB120" s="35"/>
      <c r="FC120" s="35"/>
      <c r="FD120" s="35"/>
      <c r="FE120" s="35"/>
      <c r="FF120" s="35"/>
      <c r="FG120" s="35"/>
      <c r="FH120" s="35"/>
      <c r="FI120" s="35"/>
      <c r="FJ120" s="35"/>
      <c r="FK120" s="35"/>
      <c r="FL120" s="35"/>
      <c r="FM120" s="35"/>
      <c r="FN120" s="35"/>
      <c r="FO120" s="35"/>
      <c r="FP120" s="35"/>
      <c r="FQ120" s="35"/>
      <c r="FR120" s="35"/>
      <c r="FS120" s="35"/>
      <c r="FT120" s="35"/>
      <c r="FU120" s="35"/>
      <c r="FV120" s="35"/>
      <c r="FW120" s="35"/>
      <c r="FX120" s="35"/>
      <c r="FY120" s="35"/>
      <c r="FZ120" s="35"/>
      <c r="GA120" s="35"/>
      <c r="GB120" s="35"/>
      <c r="GC120" s="35"/>
      <c r="GD120" s="35"/>
      <c r="GE120" s="35"/>
      <c r="GF120" s="35"/>
      <c r="GG120" s="35"/>
      <c r="GH120" s="35"/>
      <c r="GI120" s="35"/>
      <c r="GJ120" s="35"/>
      <c r="GK120" s="35"/>
      <c r="GL120" s="35"/>
      <c r="GM120" s="35"/>
      <c r="GN120" s="35"/>
      <c r="GO120" s="35"/>
      <c r="GP120" s="35"/>
      <c r="GQ120" s="35"/>
      <c r="GR120" s="35"/>
      <c r="GS120" s="35"/>
      <c r="GT120" s="35"/>
      <c r="GU120" s="35"/>
      <c r="GV120" s="35"/>
      <c r="GW120" s="35"/>
      <c r="GX120" s="35"/>
      <c r="GY120" s="35"/>
      <c r="GZ120" s="35"/>
      <c r="HA120" s="35"/>
      <c r="HB120" s="35"/>
      <c r="HC120" s="35"/>
      <c r="HD120" s="35"/>
      <c r="HE120" s="35"/>
      <c r="HF120" s="35"/>
      <c r="HG120" s="35"/>
      <c r="HH120" s="35"/>
      <c r="HI120" s="35"/>
      <c r="HJ120" s="35"/>
      <c r="HK120" s="35"/>
      <c r="HL120" s="35"/>
      <c r="HM120" s="35"/>
      <c r="HN120" s="35"/>
      <c r="HO120" s="35"/>
      <c r="HP120" s="35"/>
      <c r="HQ120" s="35"/>
      <c r="HR120" s="35"/>
      <c r="HS120" s="35"/>
      <c r="HT120" s="35"/>
      <c r="HU120" s="35"/>
      <c r="HV120" s="35"/>
      <c r="HW120" s="35"/>
      <c r="HX120" s="35"/>
      <c r="HY120" s="35"/>
      <c r="HZ120" s="35"/>
      <c r="IA120" s="35"/>
      <c r="IB120" s="35"/>
      <c r="IC120" s="35"/>
      <c r="ID120" s="35"/>
      <c r="IE120" s="35"/>
      <c r="IF120" s="35"/>
      <c r="IG120" s="35"/>
      <c r="IH120" s="35"/>
      <c r="II120" s="35"/>
      <c r="IJ120" s="35"/>
      <c r="IK120" s="35"/>
      <c r="IL120" s="35"/>
      <c r="IM120" s="35"/>
      <c r="IN120" s="35"/>
      <c r="IO120" s="35"/>
      <c r="IP120" s="35"/>
    </row>
    <row r="121" s="1" customFormat="1" ht="51" customHeight="1" spans="1:250">
      <c r="A121" s="28" t="s">
        <v>184</v>
      </c>
      <c r="B121" s="28" t="s">
        <v>185</v>
      </c>
      <c r="C121" s="22" t="s">
        <v>41</v>
      </c>
      <c r="D121" s="44">
        <v>38460000</v>
      </c>
      <c r="E121" s="24" t="s">
        <v>186</v>
      </c>
      <c r="F121" s="27">
        <v>21000000</v>
      </c>
      <c r="G121" s="27">
        <v>21000000</v>
      </c>
      <c r="H121" s="26" t="s">
        <v>187</v>
      </c>
      <c r="I121" s="24">
        <f t="shared" si="2"/>
        <v>17460000</v>
      </c>
      <c r="J121" s="36">
        <v>85</v>
      </c>
      <c r="K121" s="37" t="s">
        <v>188</v>
      </c>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c r="ED121" s="35"/>
      <c r="EE121" s="35"/>
      <c r="EF121" s="35"/>
      <c r="EG121" s="35"/>
      <c r="EH121" s="35"/>
      <c r="EI121" s="35"/>
      <c r="EJ121" s="35"/>
      <c r="EK121" s="35"/>
      <c r="EL121" s="35"/>
      <c r="EM121" s="35"/>
      <c r="EN121" s="35"/>
      <c r="EO121" s="35"/>
      <c r="EP121" s="35"/>
      <c r="EQ121" s="35"/>
      <c r="ER121" s="35"/>
      <c r="ES121" s="35"/>
      <c r="ET121" s="35"/>
      <c r="EU121" s="35"/>
      <c r="EV121" s="35"/>
      <c r="EW121" s="35"/>
      <c r="EX121" s="35"/>
      <c r="EY121" s="35"/>
      <c r="EZ121" s="35"/>
      <c r="FA121" s="35"/>
      <c r="FB121" s="35"/>
      <c r="FC121" s="35"/>
      <c r="FD121" s="35"/>
      <c r="FE121" s="35"/>
      <c r="FF121" s="35"/>
      <c r="FG121" s="35"/>
      <c r="FH121" s="35"/>
      <c r="FI121" s="35"/>
      <c r="FJ121" s="35"/>
      <c r="FK121" s="35"/>
      <c r="FL121" s="35"/>
      <c r="FM121" s="35"/>
      <c r="FN121" s="35"/>
      <c r="FO121" s="35"/>
      <c r="FP121" s="35"/>
      <c r="FQ121" s="35"/>
      <c r="FR121" s="35"/>
      <c r="FS121" s="35"/>
      <c r="FT121" s="35"/>
      <c r="FU121" s="35"/>
      <c r="FV121" s="35"/>
      <c r="FW121" s="35"/>
      <c r="FX121" s="35"/>
      <c r="FY121" s="35"/>
      <c r="FZ121" s="35"/>
      <c r="GA121" s="35"/>
      <c r="GB121" s="35"/>
      <c r="GC121" s="35"/>
      <c r="GD121" s="35"/>
      <c r="GE121" s="35"/>
      <c r="GF121" s="35"/>
      <c r="GG121" s="35"/>
      <c r="GH121" s="35"/>
      <c r="GI121" s="35"/>
      <c r="GJ121" s="35"/>
      <c r="GK121" s="35"/>
      <c r="GL121" s="35"/>
      <c r="GM121" s="35"/>
      <c r="GN121" s="35"/>
      <c r="GO121" s="35"/>
      <c r="GP121" s="35"/>
      <c r="GQ121" s="35"/>
      <c r="GR121" s="35"/>
      <c r="GS121" s="35"/>
      <c r="GT121" s="35"/>
      <c r="GU121" s="35"/>
      <c r="GV121" s="35"/>
      <c r="GW121" s="35"/>
      <c r="GX121" s="35"/>
      <c r="GY121" s="35"/>
      <c r="GZ121" s="35"/>
      <c r="HA121" s="35"/>
      <c r="HB121" s="35"/>
      <c r="HC121" s="35"/>
      <c r="HD121" s="35"/>
      <c r="HE121" s="35"/>
      <c r="HF121" s="35"/>
      <c r="HG121" s="35"/>
      <c r="HH121" s="35"/>
      <c r="HI121" s="35"/>
      <c r="HJ121" s="35"/>
      <c r="HK121" s="35"/>
      <c r="HL121" s="35"/>
      <c r="HM121" s="35"/>
      <c r="HN121" s="35"/>
      <c r="HO121" s="35"/>
      <c r="HP121" s="35"/>
      <c r="HQ121" s="35"/>
      <c r="HR121" s="35"/>
      <c r="HS121" s="35"/>
      <c r="HT121" s="35"/>
      <c r="HU121" s="35"/>
      <c r="HV121" s="35"/>
      <c r="HW121" s="35"/>
      <c r="HX121" s="35"/>
      <c r="HY121" s="35"/>
      <c r="HZ121" s="35"/>
      <c r="IA121" s="35"/>
      <c r="IB121" s="35"/>
      <c r="IC121" s="35"/>
      <c r="ID121" s="35"/>
      <c r="IE121" s="35"/>
      <c r="IF121" s="35"/>
      <c r="IG121" s="35"/>
      <c r="IH121" s="35"/>
      <c r="II121" s="35"/>
      <c r="IJ121" s="35"/>
      <c r="IK121" s="35"/>
      <c r="IL121" s="35"/>
      <c r="IM121" s="35"/>
      <c r="IN121" s="35"/>
      <c r="IO121" s="35"/>
      <c r="IP121" s="35"/>
    </row>
    <row r="122" s="1" customFormat="1" ht="51" customHeight="1" spans="1:250">
      <c r="A122" s="28" t="s">
        <v>189</v>
      </c>
      <c r="B122" s="28" t="s">
        <v>190</v>
      </c>
      <c r="C122" s="22" t="s">
        <v>41</v>
      </c>
      <c r="D122" s="44">
        <v>310000</v>
      </c>
      <c r="E122" s="24"/>
      <c r="F122" s="27"/>
      <c r="G122" s="27"/>
      <c r="H122" s="26"/>
      <c r="I122" s="24">
        <f t="shared" si="2"/>
        <v>310000</v>
      </c>
      <c r="J122" s="36"/>
      <c r="K122" s="37"/>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c r="EL122" s="35"/>
      <c r="EM122" s="35"/>
      <c r="EN122" s="35"/>
      <c r="EO122" s="35"/>
      <c r="EP122" s="35"/>
      <c r="EQ122" s="35"/>
      <c r="ER122" s="35"/>
      <c r="ES122" s="35"/>
      <c r="ET122" s="35"/>
      <c r="EU122" s="35"/>
      <c r="EV122" s="35"/>
      <c r="EW122" s="35"/>
      <c r="EX122" s="35"/>
      <c r="EY122" s="35"/>
      <c r="EZ122" s="35"/>
      <c r="FA122" s="35"/>
      <c r="FB122" s="35"/>
      <c r="FC122" s="35"/>
      <c r="FD122" s="35"/>
      <c r="FE122" s="35"/>
      <c r="FF122" s="35"/>
      <c r="FG122" s="35"/>
      <c r="FH122" s="35"/>
      <c r="FI122" s="35"/>
      <c r="FJ122" s="35"/>
      <c r="FK122" s="35"/>
      <c r="FL122" s="35"/>
      <c r="FM122" s="35"/>
      <c r="FN122" s="35"/>
      <c r="FO122" s="35"/>
      <c r="FP122" s="35"/>
      <c r="FQ122" s="35"/>
      <c r="FR122" s="35"/>
      <c r="FS122" s="35"/>
      <c r="FT122" s="35"/>
      <c r="FU122" s="35"/>
      <c r="FV122" s="35"/>
      <c r="FW122" s="35"/>
      <c r="FX122" s="35"/>
      <c r="FY122" s="35"/>
      <c r="FZ122" s="35"/>
      <c r="GA122" s="35"/>
      <c r="GB122" s="35"/>
      <c r="GC122" s="35"/>
      <c r="GD122" s="35"/>
      <c r="GE122" s="35"/>
      <c r="GF122" s="35"/>
      <c r="GG122" s="35"/>
      <c r="GH122" s="35"/>
      <c r="GI122" s="35"/>
      <c r="GJ122" s="35"/>
      <c r="GK122" s="35"/>
      <c r="GL122" s="35"/>
      <c r="GM122" s="35"/>
      <c r="GN122" s="35"/>
      <c r="GO122" s="35"/>
      <c r="GP122" s="35"/>
      <c r="GQ122" s="35"/>
      <c r="GR122" s="35"/>
      <c r="GS122" s="35"/>
      <c r="GT122" s="35"/>
      <c r="GU122" s="35"/>
      <c r="GV122" s="35"/>
      <c r="GW122" s="35"/>
      <c r="GX122" s="35"/>
      <c r="GY122" s="35"/>
      <c r="GZ122" s="35"/>
      <c r="HA122" s="35"/>
      <c r="HB122" s="35"/>
      <c r="HC122" s="35"/>
      <c r="HD122" s="35"/>
      <c r="HE122" s="35"/>
      <c r="HF122" s="35"/>
      <c r="HG122" s="35"/>
      <c r="HH122" s="35"/>
      <c r="HI122" s="35"/>
      <c r="HJ122" s="35"/>
      <c r="HK122" s="35"/>
      <c r="HL122" s="35"/>
      <c r="HM122" s="35"/>
      <c r="HN122" s="35"/>
      <c r="HO122" s="35"/>
      <c r="HP122" s="35"/>
      <c r="HQ122" s="35"/>
      <c r="HR122" s="35"/>
      <c r="HS122" s="35"/>
      <c r="HT122" s="35"/>
      <c r="HU122" s="35"/>
      <c r="HV122" s="35"/>
      <c r="HW122" s="35"/>
      <c r="HX122" s="35"/>
      <c r="HY122" s="35"/>
      <c r="HZ122" s="35"/>
      <c r="IA122" s="35"/>
      <c r="IB122" s="35"/>
      <c r="IC122" s="35"/>
      <c r="ID122" s="35"/>
      <c r="IE122" s="35"/>
      <c r="IF122" s="35"/>
      <c r="IG122" s="35"/>
      <c r="IH122" s="35"/>
      <c r="II122" s="35"/>
      <c r="IJ122" s="35"/>
      <c r="IK122" s="35"/>
      <c r="IL122" s="35"/>
      <c r="IM122" s="35"/>
      <c r="IN122" s="35"/>
      <c r="IO122" s="35"/>
      <c r="IP122" s="35"/>
    </row>
    <row r="123" s="1" customFormat="1" ht="51" customHeight="1" spans="1:250">
      <c r="A123" s="45" t="s">
        <v>191</v>
      </c>
      <c r="B123" s="46" t="s">
        <v>192</v>
      </c>
      <c r="C123" s="22"/>
      <c r="D123" s="41">
        <v>420000</v>
      </c>
      <c r="E123" s="24"/>
      <c r="F123" s="27"/>
      <c r="G123" s="27"/>
      <c r="H123" s="26"/>
      <c r="I123" s="24">
        <f t="shared" si="2"/>
        <v>420000</v>
      </c>
      <c r="J123" s="36"/>
      <c r="K123" s="37"/>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c r="DX123" s="35"/>
      <c r="DY123" s="35"/>
      <c r="DZ123" s="35"/>
      <c r="EA123" s="35"/>
      <c r="EB123" s="35"/>
      <c r="EC123" s="35"/>
      <c r="ED123" s="35"/>
      <c r="EE123" s="35"/>
      <c r="EF123" s="35"/>
      <c r="EG123" s="35"/>
      <c r="EH123" s="35"/>
      <c r="EI123" s="35"/>
      <c r="EJ123" s="35"/>
      <c r="EK123" s="35"/>
      <c r="EL123" s="35"/>
      <c r="EM123" s="35"/>
      <c r="EN123" s="35"/>
      <c r="EO123" s="35"/>
      <c r="EP123" s="35"/>
      <c r="EQ123" s="35"/>
      <c r="ER123" s="35"/>
      <c r="ES123" s="35"/>
      <c r="ET123" s="35"/>
      <c r="EU123" s="35"/>
      <c r="EV123" s="35"/>
      <c r="EW123" s="35"/>
      <c r="EX123" s="35"/>
      <c r="EY123" s="35"/>
      <c r="EZ123" s="35"/>
      <c r="FA123" s="35"/>
      <c r="FB123" s="35"/>
      <c r="FC123" s="35"/>
      <c r="FD123" s="35"/>
      <c r="FE123" s="35"/>
      <c r="FF123" s="35"/>
      <c r="FG123" s="35"/>
      <c r="FH123" s="35"/>
      <c r="FI123" s="35"/>
      <c r="FJ123" s="35"/>
      <c r="FK123" s="35"/>
      <c r="FL123" s="35"/>
      <c r="FM123" s="35"/>
      <c r="FN123" s="35"/>
      <c r="FO123" s="35"/>
      <c r="FP123" s="35"/>
      <c r="FQ123" s="35"/>
      <c r="FR123" s="35"/>
      <c r="FS123" s="35"/>
      <c r="FT123" s="35"/>
      <c r="FU123" s="35"/>
      <c r="FV123" s="35"/>
      <c r="FW123" s="35"/>
      <c r="FX123" s="35"/>
      <c r="FY123" s="35"/>
      <c r="FZ123" s="35"/>
      <c r="GA123" s="35"/>
      <c r="GB123" s="35"/>
      <c r="GC123" s="35"/>
      <c r="GD123" s="35"/>
      <c r="GE123" s="35"/>
      <c r="GF123" s="35"/>
      <c r="GG123" s="35"/>
      <c r="GH123" s="35"/>
      <c r="GI123" s="35"/>
      <c r="GJ123" s="35"/>
      <c r="GK123" s="35"/>
      <c r="GL123" s="35"/>
      <c r="GM123" s="35"/>
      <c r="GN123" s="35"/>
      <c r="GO123" s="35"/>
      <c r="GP123" s="35"/>
      <c r="GQ123" s="35"/>
      <c r="GR123" s="35"/>
      <c r="GS123" s="35"/>
      <c r="GT123" s="35"/>
      <c r="GU123" s="35"/>
      <c r="GV123" s="35"/>
      <c r="GW123" s="35"/>
      <c r="GX123" s="35"/>
      <c r="GY123" s="35"/>
      <c r="GZ123" s="35"/>
      <c r="HA123" s="35"/>
      <c r="HB123" s="35"/>
      <c r="HC123" s="35"/>
      <c r="HD123" s="35"/>
      <c r="HE123" s="35"/>
      <c r="HF123" s="35"/>
      <c r="HG123" s="35"/>
      <c r="HH123" s="35"/>
      <c r="HI123" s="35"/>
      <c r="HJ123" s="35"/>
      <c r="HK123" s="35"/>
      <c r="HL123" s="35"/>
      <c r="HM123" s="35"/>
      <c r="HN123" s="35"/>
      <c r="HO123" s="35"/>
      <c r="HP123" s="35"/>
      <c r="HQ123" s="35"/>
      <c r="HR123" s="35"/>
      <c r="HS123" s="35"/>
      <c r="HT123" s="35"/>
      <c r="HU123" s="35"/>
      <c r="HV123" s="35"/>
      <c r="HW123" s="35"/>
      <c r="HX123" s="35"/>
      <c r="HY123" s="35"/>
      <c r="HZ123" s="35"/>
      <c r="IA123" s="35"/>
      <c r="IB123" s="35"/>
      <c r="IC123" s="35"/>
      <c r="ID123" s="35"/>
      <c r="IE123" s="35"/>
      <c r="IF123" s="35"/>
      <c r="IG123" s="35"/>
      <c r="IH123" s="35"/>
      <c r="II123" s="35"/>
      <c r="IJ123" s="35"/>
      <c r="IK123" s="35"/>
      <c r="IL123" s="35"/>
      <c r="IM123" s="35"/>
      <c r="IN123" s="35"/>
      <c r="IO123" s="35"/>
      <c r="IP123" s="35"/>
    </row>
    <row r="124" s="1" customFormat="1" ht="51" customHeight="1" spans="1:250">
      <c r="A124" s="45" t="s">
        <v>193</v>
      </c>
      <c r="B124" s="46" t="s">
        <v>194</v>
      </c>
      <c r="C124" s="22"/>
      <c r="D124" s="41">
        <v>730000</v>
      </c>
      <c r="E124" s="24"/>
      <c r="F124" s="27"/>
      <c r="G124" s="27"/>
      <c r="H124" s="26"/>
      <c r="I124" s="24">
        <f t="shared" si="2"/>
        <v>730000</v>
      </c>
      <c r="J124" s="36"/>
      <c r="K124" s="37"/>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35"/>
      <c r="DS124" s="35"/>
      <c r="DT124" s="35"/>
      <c r="DU124" s="35"/>
      <c r="DV124" s="35"/>
      <c r="DW124" s="35"/>
      <c r="DX124" s="35"/>
      <c r="DY124" s="35"/>
      <c r="DZ124" s="35"/>
      <c r="EA124" s="35"/>
      <c r="EB124" s="35"/>
      <c r="EC124" s="35"/>
      <c r="ED124" s="35"/>
      <c r="EE124" s="35"/>
      <c r="EF124" s="35"/>
      <c r="EG124" s="35"/>
      <c r="EH124" s="35"/>
      <c r="EI124" s="35"/>
      <c r="EJ124" s="35"/>
      <c r="EK124" s="35"/>
      <c r="EL124" s="35"/>
      <c r="EM124" s="35"/>
      <c r="EN124" s="35"/>
      <c r="EO124" s="35"/>
      <c r="EP124" s="35"/>
      <c r="EQ124" s="35"/>
      <c r="ER124" s="35"/>
      <c r="ES124" s="35"/>
      <c r="ET124" s="35"/>
      <c r="EU124" s="35"/>
      <c r="EV124" s="35"/>
      <c r="EW124" s="35"/>
      <c r="EX124" s="35"/>
      <c r="EY124" s="35"/>
      <c r="EZ124" s="35"/>
      <c r="FA124" s="35"/>
      <c r="FB124" s="35"/>
      <c r="FC124" s="35"/>
      <c r="FD124" s="35"/>
      <c r="FE124" s="35"/>
      <c r="FF124" s="35"/>
      <c r="FG124" s="35"/>
      <c r="FH124" s="35"/>
      <c r="FI124" s="35"/>
      <c r="FJ124" s="35"/>
      <c r="FK124" s="35"/>
      <c r="FL124" s="35"/>
      <c r="FM124" s="35"/>
      <c r="FN124" s="35"/>
      <c r="FO124" s="35"/>
      <c r="FP124" s="35"/>
      <c r="FQ124" s="35"/>
      <c r="FR124" s="35"/>
      <c r="FS124" s="35"/>
      <c r="FT124" s="35"/>
      <c r="FU124" s="35"/>
      <c r="FV124" s="35"/>
      <c r="FW124" s="35"/>
      <c r="FX124" s="35"/>
      <c r="FY124" s="35"/>
      <c r="FZ124" s="35"/>
      <c r="GA124" s="35"/>
      <c r="GB124" s="35"/>
      <c r="GC124" s="35"/>
      <c r="GD124" s="35"/>
      <c r="GE124" s="35"/>
      <c r="GF124" s="35"/>
      <c r="GG124" s="35"/>
      <c r="GH124" s="35"/>
      <c r="GI124" s="35"/>
      <c r="GJ124" s="35"/>
      <c r="GK124" s="35"/>
      <c r="GL124" s="35"/>
      <c r="GM124" s="35"/>
      <c r="GN124" s="35"/>
      <c r="GO124" s="35"/>
      <c r="GP124" s="35"/>
      <c r="GQ124" s="35"/>
      <c r="GR124" s="35"/>
      <c r="GS124" s="35"/>
      <c r="GT124" s="35"/>
      <c r="GU124" s="35"/>
      <c r="GV124" s="35"/>
      <c r="GW124" s="35"/>
      <c r="GX124" s="35"/>
      <c r="GY124" s="35"/>
      <c r="GZ124" s="35"/>
      <c r="HA124" s="35"/>
      <c r="HB124" s="35"/>
      <c r="HC124" s="35"/>
      <c r="HD124" s="35"/>
      <c r="HE124" s="35"/>
      <c r="HF124" s="35"/>
      <c r="HG124" s="35"/>
      <c r="HH124" s="35"/>
      <c r="HI124" s="35"/>
      <c r="HJ124" s="35"/>
      <c r="HK124" s="35"/>
      <c r="HL124" s="35"/>
      <c r="HM124" s="35"/>
      <c r="HN124" s="35"/>
      <c r="HO124" s="35"/>
      <c r="HP124" s="35"/>
      <c r="HQ124" s="35"/>
      <c r="HR124" s="35"/>
      <c r="HS124" s="35"/>
      <c r="HT124" s="35"/>
      <c r="HU124" s="35"/>
      <c r="HV124" s="35"/>
      <c r="HW124" s="35"/>
      <c r="HX124" s="35"/>
      <c r="HY124" s="35"/>
      <c r="HZ124" s="35"/>
      <c r="IA124" s="35"/>
      <c r="IB124" s="35"/>
      <c r="IC124" s="35"/>
      <c r="ID124" s="35"/>
      <c r="IE124" s="35"/>
      <c r="IF124" s="35"/>
      <c r="IG124" s="35"/>
      <c r="IH124" s="35"/>
      <c r="II124" s="35"/>
      <c r="IJ124" s="35"/>
      <c r="IK124" s="35"/>
      <c r="IL124" s="35"/>
      <c r="IM124" s="35"/>
      <c r="IN124" s="35"/>
      <c r="IO124" s="35"/>
      <c r="IP124" s="35"/>
    </row>
    <row r="125" s="1" customFormat="1" ht="51" customHeight="1" spans="1:250">
      <c r="A125" s="45" t="s">
        <v>195</v>
      </c>
      <c r="B125" s="46" t="s">
        <v>196</v>
      </c>
      <c r="C125" s="22"/>
      <c r="D125" s="41">
        <v>167000</v>
      </c>
      <c r="E125" s="24"/>
      <c r="F125" s="27"/>
      <c r="G125" s="27"/>
      <c r="H125" s="26"/>
      <c r="I125" s="24">
        <f t="shared" si="2"/>
        <v>167000</v>
      </c>
      <c r="J125" s="36"/>
      <c r="K125" s="37"/>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35"/>
      <c r="DS125" s="35"/>
      <c r="DT125" s="35"/>
      <c r="DU125" s="35"/>
      <c r="DV125" s="35"/>
      <c r="DW125" s="35"/>
      <c r="DX125" s="35"/>
      <c r="DY125" s="35"/>
      <c r="DZ125" s="35"/>
      <c r="EA125" s="35"/>
      <c r="EB125" s="35"/>
      <c r="EC125" s="35"/>
      <c r="ED125" s="35"/>
      <c r="EE125" s="35"/>
      <c r="EF125" s="35"/>
      <c r="EG125" s="35"/>
      <c r="EH125" s="35"/>
      <c r="EI125" s="35"/>
      <c r="EJ125" s="35"/>
      <c r="EK125" s="35"/>
      <c r="EL125" s="35"/>
      <c r="EM125" s="35"/>
      <c r="EN125" s="35"/>
      <c r="EO125" s="35"/>
      <c r="EP125" s="35"/>
      <c r="EQ125" s="35"/>
      <c r="ER125" s="35"/>
      <c r="ES125" s="35"/>
      <c r="ET125" s="35"/>
      <c r="EU125" s="35"/>
      <c r="EV125" s="35"/>
      <c r="EW125" s="35"/>
      <c r="EX125" s="35"/>
      <c r="EY125" s="35"/>
      <c r="EZ125" s="35"/>
      <c r="FA125" s="35"/>
      <c r="FB125" s="35"/>
      <c r="FC125" s="35"/>
      <c r="FD125" s="35"/>
      <c r="FE125" s="35"/>
      <c r="FF125" s="35"/>
      <c r="FG125" s="35"/>
      <c r="FH125" s="35"/>
      <c r="FI125" s="35"/>
      <c r="FJ125" s="35"/>
      <c r="FK125" s="35"/>
      <c r="FL125" s="35"/>
      <c r="FM125" s="35"/>
      <c r="FN125" s="35"/>
      <c r="FO125" s="35"/>
      <c r="FP125" s="35"/>
      <c r="FQ125" s="35"/>
      <c r="FR125" s="35"/>
      <c r="FS125" s="35"/>
      <c r="FT125" s="35"/>
      <c r="FU125" s="35"/>
      <c r="FV125" s="35"/>
      <c r="FW125" s="35"/>
      <c r="FX125" s="35"/>
      <c r="FY125" s="35"/>
      <c r="FZ125" s="35"/>
      <c r="GA125" s="35"/>
      <c r="GB125" s="35"/>
      <c r="GC125" s="35"/>
      <c r="GD125" s="35"/>
      <c r="GE125" s="35"/>
      <c r="GF125" s="35"/>
      <c r="GG125" s="35"/>
      <c r="GH125" s="35"/>
      <c r="GI125" s="35"/>
      <c r="GJ125" s="35"/>
      <c r="GK125" s="35"/>
      <c r="GL125" s="35"/>
      <c r="GM125" s="35"/>
      <c r="GN125" s="35"/>
      <c r="GO125" s="35"/>
      <c r="GP125" s="35"/>
      <c r="GQ125" s="35"/>
      <c r="GR125" s="35"/>
      <c r="GS125" s="35"/>
      <c r="GT125" s="35"/>
      <c r="GU125" s="35"/>
      <c r="GV125" s="35"/>
      <c r="GW125" s="35"/>
      <c r="GX125" s="35"/>
      <c r="GY125" s="35"/>
      <c r="GZ125" s="35"/>
      <c r="HA125" s="35"/>
      <c r="HB125" s="35"/>
      <c r="HC125" s="35"/>
      <c r="HD125" s="35"/>
      <c r="HE125" s="35"/>
      <c r="HF125" s="35"/>
      <c r="HG125" s="35"/>
      <c r="HH125" s="35"/>
      <c r="HI125" s="35"/>
      <c r="HJ125" s="35"/>
      <c r="HK125" s="35"/>
      <c r="HL125" s="35"/>
      <c r="HM125" s="35"/>
      <c r="HN125" s="35"/>
      <c r="HO125" s="35"/>
      <c r="HP125" s="35"/>
      <c r="HQ125" s="35"/>
      <c r="HR125" s="35"/>
      <c r="HS125" s="35"/>
      <c r="HT125" s="35"/>
      <c r="HU125" s="35"/>
      <c r="HV125" s="35"/>
      <c r="HW125" s="35"/>
      <c r="HX125" s="35"/>
      <c r="HY125" s="35"/>
      <c r="HZ125" s="35"/>
      <c r="IA125" s="35"/>
      <c r="IB125" s="35"/>
      <c r="IC125" s="35"/>
      <c r="ID125" s="35"/>
      <c r="IE125" s="35"/>
      <c r="IF125" s="35"/>
      <c r="IG125" s="35"/>
      <c r="IH125" s="35"/>
      <c r="II125" s="35"/>
      <c r="IJ125" s="35"/>
      <c r="IK125" s="35"/>
      <c r="IL125" s="35"/>
      <c r="IM125" s="35"/>
      <c r="IN125" s="35"/>
      <c r="IO125" s="35"/>
      <c r="IP125" s="35"/>
    </row>
    <row r="126" s="1" customFormat="1" ht="51" customHeight="1" spans="1:250">
      <c r="A126" s="45" t="s">
        <v>197</v>
      </c>
      <c r="B126" s="46" t="s">
        <v>198</v>
      </c>
      <c r="C126" s="22"/>
      <c r="D126" s="41">
        <v>250000</v>
      </c>
      <c r="E126" s="24"/>
      <c r="F126" s="27"/>
      <c r="G126" s="27"/>
      <c r="H126" s="26"/>
      <c r="I126" s="24">
        <f t="shared" si="2"/>
        <v>250000</v>
      </c>
      <c r="J126" s="36"/>
      <c r="K126" s="37"/>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c r="DP126" s="35"/>
      <c r="DQ126" s="35"/>
      <c r="DR126" s="35"/>
      <c r="DS126" s="35"/>
      <c r="DT126" s="35"/>
      <c r="DU126" s="35"/>
      <c r="DV126" s="35"/>
      <c r="DW126" s="35"/>
      <c r="DX126" s="35"/>
      <c r="DY126" s="35"/>
      <c r="DZ126" s="35"/>
      <c r="EA126" s="35"/>
      <c r="EB126" s="35"/>
      <c r="EC126" s="35"/>
      <c r="ED126" s="35"/>
      <c r="EE126" s="35"/>
      <c r="EF126" s="35"/>
      <c r="EG126" s="35"/>
      <c r="EH126" s="35"/>
      <c r="EI126" s="35"/>
      <c r="EJ126" s="35"/>
      <c r="EK126" s="35"/>
      <c r="EL126" s="35"/>
      <c r="EM126" s="35"/>
      <c r="EN126" s="35"/>
      <c r="EO126" s="35"/>
      <c r="EP126" s="35"/>
      <c r="EQ126" s="35"/>
      <c r="ER126" s="35"/>
      <c r="ES126" s="35"/>
      <c r="ET126" s="35"/>
      <c r="EU126" s="35"/>
      <c r="EV126" s="35"/>
      <c r="EW126" s="35"/>
      <c r="EX126" s="35"/>
      <c r="EY126" s="35"/>
      <c r="EZ126" s="35"/>
      <c r="FA126" s="35"/>
      <c r="FB126" s="35"/>
      <c r="FC126" s="35"/>
      <c r="FD126" s="35"/>
      <c r="FE126" s="35"/>
      <c r="FF126" s="35"/>
      <c r="FG126" s="35"/>
      <c r="FH126" s="35"/>
      <c r="FI126" s="35"/>
      <c r="FJ126" s="35"/>
      <c r="FK126" s="35"/>
      <c r="FL126" s="35"/>
      <c r="FM126" s="35"/>
      <c r="FN126" s="35"/>
      <c r="FO126" s="35"/>
      <c r="FP126" s="35"/>
      <c r="FQ126" s="35"/>
      <c r="FR126" s="35"/>
      <c r="FS126" s="35"/>
      <c r="FT126" s="35"/>
      <c r="FU126" s="35"/>
      <c r="FV126" s="35"/>
      <c r="FW126" s="35"/>
      <c r="FX126" s="35"/>
      <c r="FY126" s="35"/>
      <c r="FZ126" s="35"/>
      <c r="GA126" s="35"/>
      <c r="GB126" s="35"/>
      <c r="GC126" s="35"/>
      <c r="GD126" s="35"/>
      <c r="GE126" s="35"/>
      <c r="GF126" s="35"/>
      <c r="GG126" s="35"/>
      <c r="GH126" s="35"/>
      <c r="GI126" s="35"/>
      <c r="GJ126" s="35"/>
      <c r="GK126" s="35"/>
      <c r="GL126" s="35"/>
      <c r="GM126" s="35"/>
      <c r="GN126" s="35"/>
      <c r="GO126" s="35"/>
      <c r="GP126" s="35"/>
      <c r="GQ126" s="35"/>
      <c r="GR126" s="35"/>
      <c r="GS126" s="35"/>
      <c r="GT126" s="35"/>
      <c r="GU126" s="35"/>
      <c r="GV126" s="35"/>
      <c r="GW126" s="35"/>
      <c r="GX126" s="35"/>
      <c r="GY126" s="35"/>
      <c r="GZ126" s="35"/>
      <c r="HA126" s="35"/>
      <c r="HB126" s="35"/>
      <c r="HC126" s="35"/>
      <c r="HD126" s="35"/>
      <c r="HE126" s="35"/>
      <c r="HF126" s="35"/>
      <c r="HG126" s="35"/>
      <c r="HH126" s="35"/>
      <c r="HI126" s="35"/>
      <c r="HJ126" s="35"/>
      <c r="HK126" s="35"/>
      <c r="HL126" s="35"/>
      <c r="HM126" s="35"/>
      <c r="HN126" s="35"/>
      <c r="HO126" s="35"/>
      <c r="HP126" s="35"/>
      <c r="HQ126" s="35"/>
      <c r="HR126" s="35"/>
      <c r="HS126" s="35"/>
      <c r="HT126" s="35"/>
      <c r="HU126" s="35"/>
      <c r="HV126" s="35"/>
      <c r="HW126" s="35"/>
      <c r="HX126" s="35"/>
      <c r="HY126" s="35"/>
      <c r="HZ126" s="35"/>
      <c r="IA126" s="35"/>
      <c r="IB126" s="35"/>
      <c r="IC126" s="35"/>
      <c r="ID126" s="35"/>
      <c r="IE126" s="35"/>
      <c r="IF126" s="35"/>
      <c r="IG126" s="35"/>
      <c r="IH126" s="35"/>
      <c r="II126" s="35"/>
      <c r="IJ126" s="35"/>
      <c r="IK126" s="35"/>
      <c r="IL126" s="35"/>
      <c r="IM126" s="35"/>
      <c r="IN126" s="35"/>
      <c r="IO126" s="35"/>
      <c r="IP126" s="35"/>
    </row>
    <row r="127" s="1" customFormat="1" ht="51" customHeight="1" spans="1:250">
      <c r="A127" s="45" t="s">
        <v>199</v>
      </c>
      <c r="B127" s="46" t="s">
        <v>200</v>
      </c>
      <c r="C127" s="22"/>
      <c r="D127" s="41">
        <v>2210000</v>
      </c>
      <c r="E127" s="24" t="s">
        <v>81</v>
      </c>
      <c r="F127" s="27">
        <v>2160000</v>
      </c>
      <c r="G127" s="27">
        <v>1000000</v>
      </c>
      <c r="H127" s="26" t="s">
        <v>201</v>
      </c>
      <c r="I127" s="24">
        <f t="shared" si="2"/>
        <v>1210000</v>
      </c>
      <c r="J127" s="36">
        <v>6</v>
      </c>
      <c r="K127" s="37">
        <v>68</v>
      </c>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35"/>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c r="DR127" s="35"/>
      <c r="DS127" s="35"/>
      <c r="DT127" s="35"/>
      <c r="DU127" s="35"/>
      <c r="DV127" s="35"/>
      <c r="DW127" s="35"/>
      <c r="DX127" s="35"/>
      <c r="DY127" s="35"/>
      <c r="DZ127" s="35"/>
      <c r="EA127" s="35"/>
      <c r="EB127" s="35"/>
      <c r="EC127" s="35"/>
      <c r="ED127" s="35"/>
      <c r="EE127" s="35"/>
      <c r="EF127" s="35"/>
      <c r="EG127" s="35"/>
      <c r="EH127" s="35"/>
      <c r="EI127" s="35"/>
      <c r="EJ127" s="35"/>
      <c r="EK127" s="35"/>
      <c r="EL127" s="35"/>
      <c r="EM127" s="35"/>
      <c r="EN127" s="35"/>
      <c r="EO127" s="35"/>
      <c r="EP127" s="35"/>
      <c r="EQ127" s="35"/>
      <c r="ER127" s="35"/>
      <c r="ES127" s="35"/>
      <c r="ET127" s="35"/>
      <c r="EU127" s="35"/>
      <c r="EV127" s="35"/>
      <c r="EW127" s="35"/>
      <c r="EX127" s="35"/>
      <c r="EY127" s="35"/>
      <c r="EZ127" s="35"/>
      <c r="FA127" s="35"/>
      <c r="FB127" s="35"/>
      <c r="FC127" s="35"/>
      <c r="FD127" s="35"/>
      <c r="FE127" s="35"/>
      <c r="FF127" s="35"/>
      <c r="FG127" s="35"/>
      <c r="FH127" s="35"/>
      <c r="FI127" s="35"/>
      <c r="FJ127" s="35"/>
      <c r="FK127" s="35"/>
      <c r="FL127" s="35"/>
      <c r="FM127" s="35"/>
      <c r="FN127" s="35"/>
      <c r="FO127" s="35"/>
      <c r="FP127" s="35"/>
      <c r="FQ127" s="35"/>
      <c r="FR127" s="35"/>
      <c r="FS127" s="35"/>
      <c r="FT127" s="35"/>
      <c r="FU127" s="35"/>
      <c r="FV127" s="35"/>
      <c r="FW127" s="35"/>
      <c r="FX127" s="35"/>
      <c r="FY127" s="35"/>
      <c r="FZ127" s="35"/>
      <c r="GA127" s="35"/>
      <c r="GB127" s="35"/>
      <c r="GC127" s="35"/>
      <c r="GD127" s="35"/>
      <c r="GE127" s="35"/>
      <c r="GF127" s="35"/>
      <c r="GG127" s="35"/>
      <c r="GH127" s="35"/>
      <c r="GI127" s="35"/>
      <c r="GJ127" s="35"/>
      <c r="GK127" s="35"/>
      <c r="GL127" s="35"/>
      <c r="GM127" s="35"/>
      <c r="GN127" s="35"/>
      <c r="GO127" s="35"/>
      <c r="GP127" s="35"/>
      <c r="GQ127" s="35"/>
      <c r="GR127" s="35"/>
      <c r="GS127" s="35"/>
      <c r="GT127" s="35"/>
      <c r="GU127" s="35"/>
      <c r="GV127" s="35"/>
      <c r="GW127" s="35"/>
      <c r="GX127" s="35"/>
      <c r="GY127" s="35"/>
      <c r="GZ127" s="35"/>
      <c r="HA127" s="35"/>
      <c r="HB127" s="35"/>
      <c r="HC127" s="35"/>
      <c r="HD127" s="35"/>
      <c r="HE127" s="35"/>
      <c r="HF127" s="35"/>
      <c r="HG127" s="35"/>
      <c r="HH127" s="35"/>
      <c r="HI127" s="35"/>
      <c r="HJ127" s="35"/>
      <c r="HK127" s="35"/>
      <c r="HL127" s="35"/>
      <c r="HM127" s="35"/>
      <c r="HN127" s="35"/>
      <c r="HO127" s="35"/>
      <c r="HP127" s="35"/>
      <c r="HQ127" s="35"/>
      <c r="HR127" s="35"/>
      <c r="HS127" s="35"/>
      <c r="HT127" s="35"/>
      <c r="HU127" s="35"/>
      <c r="HV127" s="35"/>
      <c r="HW127" s="35"/>
      <c r="HX127" s="35"/>
      <c r="HY127" s="35"/>
      <c r="HZ127" s="35"/>
      <c r="IA127" s="35"/>
      <c r="IB127" s="35"/>
      <c r="IC127" s="35"/>
      <c r="ID127" s="35"/>
      <c r="IE127" s="35"/>
      <c r="IF127" s="35"/>
      <c r="IG127" s="35"/>
      <c r="IH127" s="35"/>
      <c r="II127" s="35"/>
      <c r="IJ127" s="35"/>
      <c r="IK127" s="35"/>
      <c r="IL127" s="35"/>
      <c r="IM127" s="35"/>
      <c r="IN127" s="35"/>
      <c r="IO127" s="35"/>
      <c r="IP127" s="35"/>
    </row>
    <row r="128" s="1" customFormat="1" ht="51" customHeight="1" spans="1:250">
      <c r="A128" s="45" t="s">
        <v>202</v>
      </c>
      <c r="B128" s="46" t="s">
        <v>203</v>
      </c>
      <c r="C128" s="22"/>
      <c r="D128" s="41">
        <v>840000</v>
      </c>
      <c r="E128" s="24">
        <v>2023.28</v>
      </c>
      <c r="F128" s="41">
        <v>840000</v>
      </c>
      <c r="G128" s="27"/>
      <c r="H128" s="26" t="s">
        <v>201</v>
      </c>
      <c r="I128" s="24">
        <f t="shared" si="2"/>
        <v>840000</v>
      </c>
      <c r="J128" s="36">
        <v>6</v>
      </c>
      <c r="K128" s="37">
        <v>68</v>
      </c>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35"/>
      <c r="DS128" s="35"/>
      <c r="DT128" s="35"/>
      <c r="DU128" s="35"/>
      <c r="DV128" s="35"/>
      <c r="DW128" s="35"/>
      <c r="DX128" s="35"/>
      <c r="DY128" s="35"/>
      <c r="DZ128" s="35"/>
      <c r="EA128" s="35"/>
      <c r="EB128" s="35"/>
      <c r="EC128" s="35"/>
      <c r="ED128" s="35"/>
      <c r="EE128" s="35"/>
      <c r="EF128" s="35"/>
      <c r="EG128" s="35"/>
      <c r="EH128" s="35"/>
      <c r="EI128" s="35"/>
      <c r="EJ128" s="35"/>
      <c r="EK128" s="35"/>
      <c r="EL128" s="35"/>
      <c r="EM128" s="35"/>
      <c r="EN128" s="35"/>
      <c r="EO128" s="35"/>
      <c r="EP128" s="35"/>
      <c r="EQ128" s="35"/>
      <c r="ER128" s="35"/>
      <c r="ES128" s="35"/>
      <c r="ET128" s="35"/>
      <c r="EU128" s="35"/>
      <c r="EV128" s="35"/>
      <c r="EW128" s="35"/>
      <c r="EX128" s="35"/>
      <c r="EY128" s="35"/>
      <c r="EZ128" s="35"/>
      <c r="FA128" s="35"/>
      <c r="FB128" s="35"/>
      <c r="FC128" s="35"/>
      <c r="FD128" s="35"/>
      <c r="FE128" s="35"/>
      <c r="FF128" s="35"/>
      <c r="FG128" s="35"/>
      <c r="FH128" s="35"/>
      <c r="FI128" s="35"/>
      <c r="FJ128" s="35"/>
      <c r="FK128" s="35"/>
      <c r="FL128" s="35"/>
      <c r="FM128" s="35"/>
      <c r="FN128" s="35"/>
      <c r="FO128" s="35"/>
      <c r="FP128" s="35"/>
      <c r="FQ128" s="35"/>
      <c r="FR128" s="35"/>
      <c r="FS128" s="35"/>
      <c r="FT128" s="35"/>
      <c r="FU128" s="35"/>
      <c r="FV128" s="35"/>
      <c r="FW128" s="35"/>
      <c r="FX128" s="35"/>
      <c r="FY128" s="35"/>
      <c r="FZ128" s="35"/>
      <c r="GA128" s="35"/>
      <c r="GB128" s="35"/>
      <c r="GC128" s="35"/>
      <c r="GD128" s="35"/>
      <c r="GE128" s="35"/>
      <c r="GF128" s="35"/>
      <c r="GG128" s="35"/>
      <c r="GH128" s="35"/>
      <c r="GI128" s="35"/>
      <c r="GJ128" s="35"/>
      <c r="GK128" s="35"/>
      <c r="GL128" s="35"/>
      <c r="GM128" s="35"/>
      <c r="GN128" s="35"/>
      <c r="GO128" s="35"/>
      <c r="GP128" s="35"/>
      <c r="GQ128" s="35"/>
      <c r="GR128" s="35"/>
      <c r="GS128" s="35"/>
      <c r="GT128" s="35"/>
      <c r="GU128" s="35"/>
      <c r="GV128" s="35"/>
      <c r="GW128" s="35"/>
      <c r="GX128" s="35"/>
      <c r="GY128" s="35"/>
      <c r="GZ128" s="35"/>
      <c r="HA128" s="35"/>
      <c r="HB128" s="35"/>
      <c r="HC128" s="35"/>
      <c r="HD128" s="35"/>
      <c r="HE128" s="35"/>
      <c r="HF128" s="35"/>
      <c r="HG128" s="35"/>
      <c r="HH128" s="35"/>
      <c r="HI128" s="35"/>
      <c r="HJ128" s="35"/>
      <c r="HK128" s="35"/>
      <c r="HL128" s="35"/>
      <c r="HM128" s="35"/>
      <c r="HN128" s="35"/>
      <c r="HO128" s="35"/>
      <c r="HP128" s="35"/>
      <c r="HQ128" s="35"/>
      <c r="HR128" s="35"/>
      <c r="HS128" s="35"/>
      <c r="HT128" s="35"/>
      <c r="HU128" s="35"/>
      <c r="HV128" s="35"/>
      <c r="HW128" s="35"/>
      <c r="HX128" s="35"/>
      <c r="HY128" s="35"/>
      <c r="HZ128" s="35"/>
      <c r="IA128" s="35"/>
      <c r="IB128" s="35"/>
      <c r="IC128" s="35"/>
      <c r="ID128" s="35"/>
      <c r="IE128" s="35"/>
      <c r="IF128" s="35"/>
      <c r="IG128" s="35"/>
      <c r="IH128" s="35"/>
      <c r="II128" s="35"/>
      <c r="IJ128" s="35"/>
      <c r="IK128" s="35"/>
      <c r="IL128" s="35"/>
      <c r="IM128" s="35"/>
      <c r="IN128" s="35"/>
      <c r="IO128" s="35"/>
      <c r="IP128" s="35"/>
    </row>
    <row r="129" s="1" customFormat="1" ht="51" customHeight="1" spans="1:250">
      <c r="A129" s="45" t="s">
        <v>204</v>
      </c>
      <c r="B129" s="46"/>
      <c r="C129" s="22"/>
      <c r="D129" s="41">
        <v>6072100</v>
      </c>
      <c r="E129" s="24" t="s">
        <v>32</v>
      </c>
      <c r="F129" s="27">
        <f>13000000-2124600-6750000</f>
        <v>4125400</v>
      </c>
      <c r="G129" s="27">
        <f>13000000-2124600-6750000</f>
        <v>4125400</v>
      </c>
      <c r="H129" s="26" t="s">
        <v>29</v>
      </c>
      <c r="I129" s="24">
        <f t="shared" si="2"/>
        <v>1946700</v>
      </c>
      <c r="J129" s="36">
        <v>40</v>
      </c>
      <c r="K129" s="37">
        <v>16</v>
      </c>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35"/>
      <c r="DS129" s="35"/>
      <c r="DT129" s="35"/>
      <c r="DU129" s="35"/>
      <c r="DV129" s="35"/>
      <c r="DW129" s="35"/>
      <c r="DX129" s="35"/>
      <c r="DY129" s="35"/>
      <c r="DZ129" s="35"/>
      <c r="EA129" s="35"/>
      <c r="EB129" s="35"/>
      <c r="EC129" s="35"/>
      <c r="ED129" s="35"/>
      <c r="EE129" s="35"/>
      <c r="EF129" s="35"/>
      <c r="EG129" s="35"/>
      <c r="EH129" s="35"/>
      <c r="EI129" s="35"/>
      <c r="EJ129" s="35"/>
      <c r="EK129" s="35"/>
      <c r="EL129" s="35"/>
      <c r="EM129" s="35"/>
      <c r="EN129" s="35"/>
      <c r="EO129" s="35"/>
      <c r="EP129" s="35"/>
      <c r="EQ129" s="35"/>
      <c r="ER129" s="35"/>
      <c r="ES129" s="35"/>
      <c r="ET129" s="35"/>
      <c r="EU129" s="35"/>
      <c r="EV129" s="35"/>
      <c r="EW129" s="35"/>
      <c r="EX129" s="35"/>
      <c r="EY129" s="35"/>
      <c r="EZ129" s="35"/>
      <c r="FA129" s="35"/>
      <c r="FB129" s="35"/>
      <c r="FC129" s="35"/>
      <c r="FD129" s="35"/>
      <c r="FE129" s="35"/>
      <c r="FF129" s="35"/>
      <c r="FG129" s="35"/>
      <c r="FH129" s="35"/>
      <c r="FI129" s="35"/>
      <c r="FJ129" s="35"/>
      <c r="FK129" s="35"/>
      <c r="FL129" s="35"/>
      <c r="FM129" s="35"/>
      <c r="FN129" s="35"/>
      <c r="FO129" s="35"/>
      <c r="FP129" s="35"/>
      <c r="FQ129" s="35"/>
      <c r="FR129" s="35"/>
      <c r="FS129" s="35"/>
      <c r="FT129" s="35"/>
      <c r="FU129" s="35"/>
      <c r="FV129" s="35"/>
      <c r="FW129" s="35"/>
      <c r="FX129" s="35"/>
      <c r="FY129" s="35"/>
      <c r="FZ129" s="35"/>
      <c r="GA129" s="35"/>
      <c r="GB129" s="35"/>
      <c r="GC129" s="35"/>
      <c r="GD129" s="35"/>
      <c r="GE129" s="35"/>
      <c r="GF129" s="35"/>
      <c r="GG129" s="35"/>
      <c r="GH129" s="35"/>
      <c r="GI129" s="35"/>
      <c r="GJ129" s="35"/>
      <c r="GK129" s="35"/>
      <c r="GL129" s="35"/>
      <c r="GM129" s="35"/>
      <c r="GN129" s="35"/>
      <c r="GO129" s="35"/>
      <c r="GP129" s="35"/>
      <c r="GQ129" s="35"/>
      <c r="GR129" s="35"/>
      <c r="GS129" s="35"/>
      <c r="GT129" s="35"/>
      <c r="GU129" s="35"/>
      <c r="GV129" s="35"/>
      <c r="GW129" s="35"/>
      <c r="GX129" s="35"/>
      <c r="GY129" s="35"/>
      <c r="GZ129" s="35"/>
      <c r="HA129" s="35"/>
      <c r="HB129" s="35"/>
      <c r="HC129" s="35"/>
      <c r="HD129" s="35"/>
      <c r="HE129" s="35"/>
      <c r="HF129" s="35"/>
      <c r="HG129" s="35"/>
      <c r="HH129" s="35"/>
      <c r="HI129" s="35"/>
      <c r="HJ129" s="35"/>
      <c r="HK129" s="35"/>
      <c r="HL129" s="35"/>
      <c r="HM129" s="35"/>
      <c r="HN129" s="35"/>
      <c r="HO129" s="35"/>
      <c r="HP129" s="35"/>
      <c r="HQ129" s="35"/>
      <c r="HR129" s="35"/>
      <c r="HS129" s="35"/>
      <c r="HT129" s="35"/>
      <c r="HU129" s="35"/>
      <c r="HV129" s="35"/>
      <c r="HW129" s="35"/>
      <c r="HX129" s="35"/>
      <c r="HY129" s="35"/>
      <c r="HZ129" s="35"/>
      <c r="IA129" s="35"/>
      <c r="IB129" s="35"/>
      <c r="IC129" s="35"/>
      <c r="ID129" s="35"/>
      <c r="IE129" s="35"/>
      <c r="IF129" s="35"/>
      <c r="IG129" s="35"/>
      <c r="IH129" s="35"/>
      <c r="II129" s="35"/>
      <c r="IJ129" s="35"/>
      <c r="IK129" s="35"/>
      <c r="IL129" s="35"/>
      <c r="IM129" s="35"/>
      <c r="IN129" s="35"/>
      <c r="IO129" s="35"/>
      <c r="IP129" s="35"/>
    </row>
    <row r="130" s="1" customFormat="1" ht="51" customHeight="1" spans="1:250">
      <c r="A130" s="20"/>
      <c r="B130" s="31"/>
      <c r="C130" s="30"/>
      <c r="D130" s="23"/>
      <c r="E130" s="24"/>
      <c r="F130" s="24"/>
      <c r="G130" s="27"/>
      <c r="H130" s="26"/>
      <c r="I130" s="24">
        <f t="shared" si="2"/>
        <v>0</v>
      </c>
      <c r="J130" s="36"/>
      <c r="K130" s="37"/>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c r="DX130" s="35"/>
      <c r="DY130" s="35"/>
      <c r="DZ130" s="35"/>
      <c r="EA130" s="35"/>
      <c r="EB130" s="35"/>
      <c r="EC130" s="35"/>
      <c r="ED130" s="35"/>
      <c r="EE130" s="35"/>
      <c r="EF130" s="35"/>
      <c r="EG130" s="35"/>
      <c r="EH130" s="35"/>
      <c r="EI130" s="35"/>
      <c r="EJ130" s="35"/>
      <c r="EK130" s="35"/>
      <c r="EL130" s="35"/>
      <c r="EM130" s="35"/>
      <c r="EN130" s="35"/>
      <c r="EO130" s="35"/>
      <c r="EP130" s="35"/>
      <c r="EQ130" s="35"/>
      <c r="ER130" s="35"/>
      <c r="ES130" s="35"/>
      <c r="ET130" s="35"/>
      <c r="EU130" s="35"/>
      <c r="EV130" s="35"/>
      <c r="EW130" s="35"/>
      <c r="EX130" s="35"/>
      <c r="EY130" s="35"/>
      <c r="EZ130" s="35"/>
      <c r="FA130" s="35"/>
      <c r="FB130" s="35"/>
      <c r="FC130" s="35"/>
      <c r="FD130" s="35"/>
      <c r="FE130" s="35"/>
      <c r="FF130" s="35"/>
      <c r="FG130" s="35"/>
      <c r="FH130" s="35"/>
      <c r="FI130" s="35"/>
      <c r="FJ130" s="35"/>
      <c r="FK130" s="35"/>
      <c r="FL130" s="35"/>
      <c r="FM130" s="35"/>
      <c r="FN130" s="35"/>
      <c r="FO130" s="35"/>
      <c r="FP130" s="35"/>
      <c r="FQ130" s="35"/>
      <c r="FR130" s="35"/>
      <c r="FS130" s="35"/>
      <c r="FT130" s="35"/>
      <c r="FU130" s="35"/>
      <c r="FV130" s="35"/>
      <c r="FW130" s="35"/>
      <c r="FX130" s="35"/>
      <c r="FY130" s="35"/>
      <c r="FZ130" s="35"/>
      <c r="GA130" s="35"/>
      <c r="GB130" s="35"/>
      <c r="GC130" s="35"/>
      <c r="GD130" s="35"/>
      <c r="GE130" s="35"/>
      <c r="GF130" s="35"/>
      <c r="GG130" s="35"/>
      <c r="GH130" s="35"/>
      <c r="GI130" s="35"/>
      <c r="GJ130" s="35"/>
      <c r="GK130" s="35"/>
      <c r="GL130" s="35"/>
      <c r="GM130" s="35"/>
      <c r="GN130" s="35"/>
      <c r="GO130" s="35"/>
      <c r="GP130" s="35"/>
      <c r="GQ130" s="35"/>
      <c r="GR130" s="35"/>
      <c r="GS130" s="35"/>
      <c r="GT130" s="35"/>
      <c r="GU130" s="35"/>
      <c r="GV130" s="35"/>
      <c r="GW130" s="35"/>
      <c r="GX130" s="35"/>
      <c r="GY130" s="35"/>
      <c r="GZ130" s="35"/>
      <c r="HA130" s="35"/>
      <c r="HB130" s="35"/>
      <c r="HC130" s="35"/>
      <c r="HD130" s="35"/>
      <c r="HE130" s="35"/>
      <c r="HF130" s="35"/>
      <c r="HG130" s="35"/>
      <c r="HH130" s="35"/>
      <c r="HI130" s="35"/>
      <c r="HJ130" s="35"/>
      <c r="HK130" s="35"/>
      <c r="HL130" s="35"/>
      <c r="HM130" s="35"/>
      <c r="HN130" s="35"/>
      <c r="HO130" s="35"/>
      <c r="HP130" s="35"/>
      <c r="HQ130" s="35"/>
      <c r="HR130" s="35"/>
      <c r="HS130" s="35"/>
      <c r="HT130" s="35"/>
      <c r="HU130" s="35"/>
      <c r="HV130" s="35"/>
      <c r="HW130" s="35"/>
      <c r="HX130" s="35"/>
      <c r="HY130" s="35"/>
      <c r="HZ130" s="35"/>
      <c r="IA130" s="35"/>
      <c r="IB130" s="35"/>
      <c r="IC130" s="35"/>
      <c r="ID130" s="35"/>
      <c r="IE130" s="35"/>
      <c r="IF130" s="35"/>
      <c r="IG130" s="35"/>
      <c r="IH130" s="35"/>
      <c r="II130" s="35"/>
      <c r="IJ130" s="35"/>
      <c r="IK130" s="35"/>
      <c r="IL130" s="35"/>
      <c r="IM130" s="35"/>
      <c r="IN130" s="35"/>
      <c r="IO130" s="35"/>
      <c r="IP130" s="35"/>
    </row>
    <row r="131" s="1" customFormat="1" ht="51" customHeight="1" spans="1:250">
      <c r="A131" s="20"/>
      <c r="B131" s="31"/>
      <c r="C131" s="30"/>
      <c r="D131" s="23"/>
      <c r="E131" s="24"/>
      <c r="F131" s="24"/>
      <c r="G131" s="27"/>
      <c r="H131" s="26"/>
      <c r="I131" s="24">
        <f t="shared" si="2"/>
        <v>0</v>
      </c>
      <c r="J131" s="36"/>
      <c r="K131" s="37"/>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35"/>
      <c r="DS131" s="35"/>
      <c r="DT131" s="35"/>
      <c r="DU131" s="35"/>
      <c r="DV131" s="35"/>
      <c r="DW131" s="35"/>
      <c r="DX131" s="35"/>
      <c r="DY131" s="35"/>
      <c r="DZ131" s="35"/>
      <c r="EA131" s="35"/>
      <c r="EB131" s="35"/>
      <c r="EC131" s="35"/>
      <c r="ED131" s="35"/>
      <c r="EE131" s="35"/>
      <c r="EF131" s="35"/>
      <c r="EG131" s="35"/>
      <c r="EH131" s="35"/>
      <c r="EI131" s="35"/>
      <c r="EJ131" s="35"/>
      <c r="EK131" s="35"/>
      <c r="EL131" s="35"/>
      <c r="EM131" s="35"/>
      <c r="EN131" s="35"/>
      <c r="EO131" s="35"/>
      <c r="EP131" s="35"/>
      <c r="EQ131" s="35"/>
      <c r="ER131" s="35"/>
      <c r="ES131" s="35"/>
      <c r="ET131" s="35"/>
      <c r="EU131" s="35"/>
      <c r="EV131" s="35"/>
      <c r="EW131" s="35"/>
      <c r="EX131" s="35"/>
      <c r="EY131" s="35"/>
      <c r="EZ131" s="35"/>
      <c r="FA131" s="35"/>
      <c r="FB131" s="35"/>
      <c r="FC131" s="35"/>
      <c r="FD131" s="35"/>
      <c r="FE131" s="35"/>
      <c r="FF131" s="35"/>
      <c r="FG131" s="35"/>
      <c r="FH131" s="35"/>
      <c r="FI131" s="35"/>
      <c r="FJ131" s="35"/>
      <c r="FK131" s="35"/>
      <c r="FL131" s="35"/>
      <c r="FM131" s="35"/>
      <c r="FN131" s="35"/>
      <c r="FO131" s="35"/>
      <c r="FP131" s="35"/>
      <c r="FQ131" s="35"/>
      <c r="FR131" s="35"/>
      <c r="FS131" s="35"/>
      <c r="FT131" s="35"/>
      <c r="FU131" s="35"/>
      <c r="FV131" s="35"/>
      <c r="FW131" s="35"/>
      <c r="FX131" s="35"/>
      <c r="FY131" s="35"/>
      <c r="FZ131" s="35"/>
      <c r="GA131" s="35"/>
      <c r="GB131" s="35"/>
      <c r="GC131" s="35"/>
      <c r="GD131" s="35"/>
      <c r="GE131" s="35"/>
      <c r="GF131" s="35"/>
      <c r="GG131" s="35"/>
      <c r="GH131" s="35"/>
      <c r="GI131" s="35"/>
      <c r="GJ131" s="35"/>
      <c r="GK131" s="35"/>
      <c r="GL131" s="35"/>
      <c r="GM131" s="35"/>
      <c r="GN131" s="35"/>
      <c r="GO131" s="35"/>
      <c r="GP131" s="35"/>
      <c r="GQ131" s="35"/>
      <c r="GR131" s="35"/>
      <c r="GS131" s="35"/>
      <c r="GT131" s="35"/>
      <c r="GU131" s="35"/>
      <c r="GV131" s="35"/>
      <c r="GW131" s="35"/>
      <c r="GX131" s="35"/>
      <c r="GY131" s="35"/>
      <c r="GZ131" s="35"/>
      <c r="HA131" s="35"/>
      <c r="HB131" s="35"/>
      <c r="HC131" s="35"/>
      <c r="HD131" s="35"/>
      <c r="HE131" s="35"/>
      <c r="HF131" s="35"/>
      <c r="HG131" s="35"/>
      <c r="HH131" s="35"/>
      <c r="HI131" s="35"/>
      <c r="HJ131" s="35"/>
      <c r="HK131" s="35"/>
      <c r="HL131" s="35"/>
      <c r="HM131" s="35"/>
      <c r="HN131" s="35"/>
      <c r="HO131" s="35"/>
      <c r="HP131" s="35"/>
      <c r="HQ131" s="35"/>
      <c r="HR131" s="35"/>
      <c r="HS131" s="35"/>
      <c r="HT131" s="35"/>
      <c r="HU131" s="35"/>
      <c r="HV131" s="35"/>
      <c r="HW131" s="35"/>
      <c r="HX131" s="35"/>
      <c r="HY131" s="35"/>
      <c r="HZ131" s="35"/>
      <c r="IA131" s="35"/>
      <c r="IB131" s="35"/>
      <c r="IC131" s="35"/>
      <c r="ID131" s="35"/>
      <c r="IE131" s="35"/>
      <c r="IF131" s="35"/>
      <c r="IG131" s="35"/>
      <c r="IH131" s="35"/>
      <c r="II131" s="35"/>
      <c r="IJ131" s="35"/>
      <c r="IK131" s="35"/>
      <c r="IL131" s="35"/>
      <c r="IM131" s="35"/>
      <c r="IN131" s="35"/>
      <c r="IO131" s="35"/>
      <c r="IP131" s="35"/>
    </row>
    <row r="132" s="1" customFormat="1" ht="51" customHeight="1" spans="1:11">
      <c r="A132" s="47" t="s">
        <v>205</v>
      </c>
      <c r="B132" s="48"/>
      <c r="C132" s="47"/>
      <c r="D132" s="49">
        <f t="shared" ref="D132:I132" si="3">SUM(D4:D130)</f>
        <v>574663478</v>
      </c>
      <c r="E132" s="49">
        <f t="shared" si="3"/>
        <v>2023.28</v>
      </c>
      <c r="F132" s="49">
        <f t="shared" si="3"/>
        <v>502906842</v>
      </c>
      <c r="G132" s="32">
        <f t="shared" si="3"/>
        <v>469132095.33</v>
      </c>
      <c r="H132" s="49">
        <f t="shared" si="3"/>
        <v>0</v>
      </c>
      <c r="I132" s="49">
        <f t="shared" si="3"/>
        <v>107490482.67</v>
      </c>
      <c r="J132" s="47"/>
      <c r="K132" s="47"/>
    </row>
    <row r="133" s="1" customFormat="1" spans="1:11">
      <c r="A133" s="2"/>
      <c r="B133" s="3"/>
      <c r="C133" s="2"/>
      <c r="D133" s="2"/>
      <c r="E133" s="2"/>
      <c r="F133" s="2"/>
      <c r="G133" s="50"/>
      <c r="H133" s="5"/>
      <c r="I133" s="2"/>
      <c r="J133" s="2"/>
      <c r="K133" s="2"/>
    </row>
    <row r="134" s="1" customFormat="1" spans="1:11">
      <c r="A134" s="2"/>
      <c r="B134" s="3"/>
      <c r="C134" s="2"/>
      <c r="D134" s="2"/>
      <c r="E134" s="2"/>
      <c r="F134" s="2"/>
      <c r="G134" s="50"/>
      <c r="H134" s="5"/>
      <c r="I134" s="2"/>
      <c r="J134" s="2"/>
      <c r="K134" s="2"/>
    </row>
    <row r="135" s="1" customFormat="1" spans="1:11">
      <c r="A135" s="2"/>
      <c r="B135" s="3"/>
      <c r="C135" s="2"/>
      <c r="D135" s="2"/>
      <c r="E135" s="2"/>
      <c r="F135" s="2"/>
      <c r="G135" s="4"/>
      <c r="H135" s="5"/>
      <c r="I135" s="2"/>
      <c r="J135" s="2"/>
      <c r="K135" s="2"/>
    </row>
    <row r="136" s="1" customFormat="1" spans="1:11">
      <c r="A136" s="2"/>
      <c r="B136" s="3"/>
      <c r="C136" s="2"/>
      <c r="D136" s="2"/>
      <c r="E136" s="2"/>
      <c r="F136" s="2"/>
      <c r="G136" s="4"/>
      <c r="H136" s="5"/>
      <c r="I136" s="2"/>
      <c r="J136" s="2"/>
      <c r="K136" s="2"/>
    </row>
    <row r="137" s="1" customFormat="1" spans="1:11">
      <c r="A137" s="2"/>
      <c r="B137" s="3"/>
      <c r="C137" s="2"/>
      <c r="D137" s="2"/>
      <c r="E137" s="2"/>
      <c r="F137" s="2"/>
      <c r="G137" s="4"/>
      <c r="H137" s="5"/>
      <c r="I137" s="2"/>
      <c r="J137" s="2"/>
      <c r="K137" s="2"/>
    </row>
    <row r="138" s="1" customFormat="1" spans="1:11">
      <c r="A138" s="2"/>
      <c r="B138" s="3"/>
      <c r="C138" s="2"/>
      <c r="D138" s="2"/>
      <c r="E138" s="2"/>
      <c r="F138" s="2"/>
      <c r="G138" s="4"/>
      <c r="H138" s="5"/>
      <c r="I138" s="2"/>
      <c r="J138" s="2"/>
      <c r="K138" s="2"/>
    </row>
    <row r="139" s="1" customFormat="1" spans="1:11">
      <c r="A139" s="2"/>
      <c r="B139" s="3"/>
      <c r="C139" s="2"/>
      <c r="D139" s="2"/>
      <c r="E139" s="2"/>
      <c r="F139" s="2"/>
      <c r="G139" s="4"/>
      <c r="H139" s="5"/>
      <c r="I139" s="2"/>
      <c r="J139" s="2"/>
      <c r="K139" s="2"/>
    </row>
    <row r="140" s="1" customFormat="1" spans="1:11">
      <c r="A140" s="2"/>
      <c r="B140" s="3"/>
      <c r="C140" s="2"/>
      <c r="D140" s="2"/>
      <c r="E140" s="2"/>
      <c r="F140" s="2"/>
      <c r="G140" s="4"/>
      <c r="H140" s="5"/>
      <c r="I140" s="2"/>
      <c r="J140" s="2"/>
      <c r="K140" s="2"/>
    </row>
    <row r="141" s="1" customFormat="1" spans="1:11">
      <c r="A141" s="2"/>
      <c r="B141" s="3"/>
      <c r="C141" s="2"/>
      <c r="D141" s="2"/>
      <c r="E141" s="2"/>
      <c r="F141" s="2"/>
      <c r="G141" s="4"/>
      <c r="H141" s="5"/>
      <c r="I141" s="2"/>
      <c r="J141" s="2"/>
      <c r="K141" s="2"/>
    </row>
    <row r="142" s="1" customFormat="1" spans="1:11">
      <c r="A142" s="2"/>
      <c r="B142" s="3"/>
      <c r="C142" s="2"/>
      <c r="D142" s="2"/>
      <c r="E142" s="2"/>
      <c r="F142" s="2"/>
      <c r="G142" s="4"/>
      <c r="H142" s="5"/>
      <c r="I142" s="2"/>
      <c r="J142" s="2"/>
      <c r="K142" s="2"/>
    </row>
  </sheetData>
  <mergeCells count="2">
    <mergeCell ref="A1:K1"/>
    <mergeCell ref="H2:K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佳音</cp:lastModifiedBy>
  <dcterms:created xsi:type="dcterms:W3CDTF">2023-03-24T11:58:00Z</dcterms:created>
  <dcterms:modified xsi:type="dcterms:W3CDTF">2023-06-06T01:25:23Z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93E6E5B74D9646FB8006EB8E23AAE23F_13</vt:lpwstr>
  </property>
  <property fmtid="{D5CDD505-2E9C-101B-9397-08002B2CF9AE}" pid="3" name="KSOProductBuildVer">
    <vt:lpwstr>2052-11.1.0.14309</vt:lpwstr>
  </property>
</Properties>
</file>