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<sst xmlns="http://schemas.openxmlformats.org/spreadsheetml/2006/main" count="398" uniqueCount="227">
  <si>
    <t>2022年统筹整合财政涉农资金拨付情况统计表</t>
  </si>
  <si>
    <t>大安市财政局</t>
  </si>
  <si>
    <t>单位：元</t>
  </si>
  <si>
    <t xml:space="preserve">资金内容 </t>
  </si>
  <si>
    <t>文号</t>
  </si>
  <si>
    <t>级次</t>
  </si>
  <si>
    <t>金额</t>
  </si>
  <si>
    <t>拨付时间</t>
  </si>
  <si>
    <t>拨付金额</t>
  </si>
  <si>
    <t>拨付单位及项目</t>
  </si>
  <si>
    <t>余额</t>
  </si>
  <si>
    <t>财政局号</t>
  </si>
  <si>
    <t>扶贫文号</t>
  </si>
  <si>
    <t>关于预下达2022年财政衔接推进乡村振兴补助资金（整合部分）预算的通知</t>
  </si>
  <si>
    <t>吉财农指[2021]980号</t>
  </si>
  <si>
    <t>中央</t>
  </si>
  <si>
    <t>2022.6.2</t>
  </si>
  <si>
    <t>大安市两家子镇万头肉牛养殖建设项目</t>
  </si>
  <si>
    <t>2022.8.17</t>
  </si>
  <si>
    <t>关于下达新艾里乡富兴村农田打井上电工程建设计划的通知</t>
  </si>
  <si>
    <t>2022.7.15</t>
  </si>
  <si>
    <t>大安市45MW“新能源乡村振兴工程”项目</t>
  </si>
  <si>
    <t>2022.6.1</t>
  </si>
  <si>
    <t>舍力镇“千村示范”农村基础设施建设项目</t>
  </si>
  <si>
    <t>2022.5.18</t>
  </si>
  <si>
    <t>安广镇“千村示范”农村基础设施建设项目</t>
  </si>
  <si>
    <t>2022.7.6</t>
  </si>
  <si>
    <t>2022.4.30</t>
  </si>
  <si>
    <t>大安市农村公路建设项目</t>
  </si>
  <si>
    <t>2022.6.9</t>
  </si>
  <si>
    <t>2022.9.5</t>
  </si>
  <si>
    <t>2022.9.28</t>
  </si>
  <si>
    <t>2022.12.10</t>
  </si>
  <si>
    <t>关于下达2022年中央财政衔接推进乡村振兴补助资金（整合部分）预算的通知</t>
  </si>
  <si>
    <t>吉财农指[2022]189号</t>
  </si>
  <si>
    <t>2022.9.8</t>
  </si>
  <si>
    <t>丰收镇2022年农村基础设施建设项目</t>
  </si>
  <si>
    <t>关于调整2022年中央财政衔接推进乡村振兴补助资金（整合部分）预算的通知</t>
  </si>
  <si>
    <t>吉财农指[2022]235号</t>
  </si>
  <si>
    <t>2022.12.6</t>
  </si>
  <si>
    <t>省级</t>
  </si>
  <si>
    <t>关于下达2022年省级财政衔接推进乡村振兴补助资金（整合部分）预算的通知</t>
  </si>
  <si>
    <t>吉财农指[2022]97号</t>
  </si>
  <si>
    <t>关于提前下达2022年市 级财政衔接推进乡村振兴补助资金预算的通知</t>
  </si>
  <si>
    <t>白财农指[2021]114号</t>
  </si>
  <si>
    <t>市级</t>
  </si>
  <si>
    <t>关于下达衔接推进乡村振兴资金预算的通知（本级投入）</t>
  </si>
  <si>
    <t>大财预指[2022]474号</t>
  </si>
  <si>
    <t>本级</t>
  </si>
  <si>
    <t>关于提前下达2022年省级乡村振兴专项资金（省级直达资金国家脱贫县统筹整合部分）的通知</t>
  </si>
  <si>
    <t>吉财农指[2021]1007号</t>
  </si>
  <si>
    <t>2022.5.25</t>
  </si>
  <si>
    <t>大赉乡2020年农村公路建设项目配电线路改迁建设项目</t>
  </si>
  <si>
    <t>2022.5.30</t>
  </si>
  <si>
    <t>大安市2022年春季“雨露计划”补贴项目计划的通知</t>
  </si>
  <si>
    <t>2022.6.24</t>
  </si>
  <si>
    <t>关于下达项目质保金计划的通知(水利）</t>
  </si>
  <si>
    <t>2022.8.24</t>
  </si>
  <si>
    <t>月亮泡镇“千村示范”农村基础设施建设项目</t>
  </si>
  <si>
    <t>太山镇“千村示范”农村基础设施建设项目</t>
  </si>
  <si>
    <t>关于下达2022年中央农业生产发展资金（农业部分脱贫县统筹整合部分）的通知</t>
  </si>
  <si>
    <t>吉财农指[2022]0295号</t>
  </si>
  <si>
    <t>2022.9.20</t>
  </si>
  <si>
    <t>四棵树乡产业整合发展孵化园区建设项目（一、二）</t>
  </si>
  <si>
    <t>17、22</t>
  </si>
  <si>
    <t>2022.10.8</t>
  </si>
  <si>
    <t>关于下达乐胜乡农村基础设施建设项目计划的通知</t>
  </si>
  <si>
    <t>关于下达乐胜乡“千村示范”农村基础设施建设项目计划的通知</t>
  </si>
  <si>
    <t>2023.4.4</t>
  </si>
  <si>
    <t>2022.10.19</t>
  </si>
  <si>
    <t>叉干镇三八村养殖小区产业路建设项目</t>
  </si>
  <si>
    <t>关于下达新艾里乡“千村示范”农村基础设施建设项目计划的通知</t>
  </si>
  <si>
    <t>关于下达新艾里乡“千村示范”农村基础设施建设项目（二）计划的通知</t>
  </si>
  <si>
    <t>关于下达红岗子乡“千村示范”农村基础设施建设项目计划的通知</t>
  </si>
  <si>
    <t>关于下达红岗子乡“千村示范”农村基础设施建设项目（二）计划的通知</t>
  </si>
  <si>
    <t>2022.10.30</t>
  </si>
  <si>
    <t>关于下达2022年农村危房改造项目计划的通知</t>
  </si>
  <si>
    <t>2022.11.10</t>
  </si>
  <si>
    <t>关于下达两家子镇“千村示范”农村基础设施建设项目计划的通知</t>
  </si>
  <si>
    <t>关于下达安广镇农村基础设施建设项目计划的通知</t>
  </si>
  <si>
    <t>2023.1.5</t>
  </si>
  <si>
    <t>2023.2.28</t>
  </si>
  <si>
    <t>关于下达2022年中央农业生产发展资金（畜牧部分脱贫县统筹整合部分）的通知</t>
  </si>
  <si>
    <t>吉财农指[2022]0306号</t>
  </si>
  <si>
    <t>龙沼镇“千村示范”农村基础设施建设项目</t>
  </si>
  <si>
    <t>关于下达乐胜乡“千村示范”农村基础设施建设项目（二）计划的通知</t>
  </si>
  <si>
    <t>关于下达2022年中央农田建设补助资金（国家级脱贫县统筹整合部分）的通知</t>
  </si>
  <si>
    <t>吉财农指[2022]0186号</t>
  </si>
  <si>
    <t>2022.9.1</t>
  </si>
  <si>
    <t>联合乡项目质保金（第二批）</t>
  </si>
  <si>
    <t>四棵树乡项目质保金（第三批）</t>
  </si>
  <si>
    <t>2022.9.25</t>
  </si>
  <si>
    <t>太山镇“千村示范”农村基础设施建设计划</t>
  </si>
  <si>
    <t>烧锅镇乡“千村示范”农村基础设施建设项目</t>
  </si>
  <si>
    <t>新艾里乡公路质保金（第二批）</t>
  </si>
  <si>
    <t>新平安镇项目质保金（第三批）</t>
  </si>
  <si>
    <t>2022.10.25</t>
  </si>
  <si>
    <t>关于下达红岗子乡农产品冷链仓储建设项目计划的通知</t>
  </si>
  <si>
    <t>四棵树、联合 ，舍力、月亮泡质保金（项目质保金第四批）</t>
  </si>
  <si>
    <t>舍力镇质保金10和4万元（项目质保金第五批）</t>
  </si>
  <si>
    <t>2022.10.26</t>
  </si>
  <si>
    <t>月亮泡镇2019年农村基础设施质保金（项目质保金第五批）</t>
  </si>
  <si>
    <t>月亮泡镇2020年农村基础设施质保金（项目质保金第五批）</t>
  </si>
  <si>
    <t>2022.10.31</t>
  </si>
  <si>
    <t>月亮泡镇 2020年农村公路项目质保金（第五批）</t>
  </si>
  <si>
    <t>月亮泡镇2019年农村公路 项目质保金（第五批）</t>
  </si>
  <si>
    <t>关于下达大安市2022年秋季“雨露计划”补贴项目计划的通知</t>
  </si>
  <si>
    <t>关于下达项目质保金第五批计划的通知</t>
  </si>
  <si>
    <t>2022.11.7</t>
  </si>
  <si>
    <t>2022.11.29</t>
  </si>
  <si>
    <t>烧锅镇乡项目质保金四笔（第二批）</t>
  </si>
  <si>
    <t>2022.12.5</t>
  </si>
  <si>
    <t>四棵树乡产业整合发展孵化园区建设第三批项目</t>
  </si>
  <si>
    <t>2023.4.21</t>
  </si>
  <si>
    <t>关于下达新艾里乡富兴村农田打井上电工程建设计划（二）的通知</t>
  </si>
  <si>
    <t>2022年度车辆购置税第二批（农村公路整合部分）</t>
  </si>
  <si>
    <t>吉财建指[2022]0315号</t>
  </si>
  <si>
    <t>丰收镇“千村示范”农村基础设施建设项目（二）</t>
  </si>
  <si>
    <t>叉干镇“千村示范”农村基础设施建设项目</t>
  </si>
  <si>
    <t>叉干镇“千村示范”农村基础设施建设项目（二）</t>
  </si>
  <si>
    <t>2022.12.28</t>
  </si>
  <si>
    <t>关于下达项目质保金第六批（叉干镇 ）</t>
  </si>
  <si>
    <t>关于下达项目质保金第六批（新艾里）</t>
  </si>
  <si>
    <t>联合乡“千村示范”农村基础设施建设项目</t>
  </si>
  <si>
    <t>海坨乡“千村示范”农村基础设施建设项目</t>
  </si>
  <si>
    <t>海坨乡“千村示范”农村基础设施建设项目（二）</t>
  </si>
  <si>
    <t>2023.3.10</t>
  </si>
  <si>
    <t>关于下达四棵树乡“千村示范”农村基础设施建设项目计划的通知</t>
  </si>
  <si>
    <t>关于下达四棵树乡“千村示范”农村基础设施建设项目（二）计划的通知</t>
  </si>
  <si>
    <t>2023.5.25</t>
  </si>
  <si>
    <t>关于下达项目质保金第六批（丰收镇）</t>
  </si>
  <si>
    <t>2022年度车辆购置税第三批（农村公路整合部分）</t>
  </si>
  <si>
    <t>吉财建指[2022]0490号</t>
  </si>
  <si>
    <t>大安市2022年庭院经济建设项目</t>
  </si>
  <si>
    <t>2023.12.26</t>
  </si>
  <si>
    <t>关于下达大安灌区计量设施建设工程建设计划通知</t>
  </si>
  <si>
    <t>提前下达2022年农村危房改造补助资金</t>
  </si>
  <si>
    <t>吉财社指〔2021〕1090号</t>
  </si>
  <si>
    <t>关于下达2022年农村危房改造补助资金的通知</t>
  </si>
  <si>
    <t>吉财社指[2022]0376号</t>
  </si>
  <si>
    <t>提前下达2022年产粮大县奖励</t>
  </si>
  <si>
    <t>吉财粮指〔2021〕1042号</t>
  </si>
  <si>
    <t>关于提前下达2022年生猪调出大县奖励资金（省级统筹部分）的通知</t>
  </si>
  <si>
    <t>吉财粮指[2021]0877号</t>
  </si>
  <si>
    <t>关于提前下达2022年中央农业资源与生态保护补助资金（国家级脱贫县统筹整合部分）的通知</t>
  </si>
  <si>
    <t>吉财农指[2021]1079号</t>
  </si>
  <si>
    <t>关于提前下达2022年中央农业资源及生态保护补助资金（统筹整合部分）的通知</t>
  </si>
  <si>
    <t>吉财农指[2021]1073号</t>
  </si>
  <si>
    <t>2023.5.20</t>
  </si>
  <si>
    <t>太山现代农业示范园区农产品冷链仓储建设项目</t>
  </si>
  <si>
    <t>2023.11.15</t>
  </si>
  <si>
    <t>产业融合发展示范园基础设施建设项目第三批</t>
  </si>
  <si>
    <t>关于下达2022年中央农业资源及生态保护补助资金（农业部分脱贫县统筹整合部分）的通知</t>
  </si>
  <si>
    <t>吉财农指[2022]0297号</t>
  </si>
  <si>
    <t>农村改厕建设项目</t>
  </si>
  <si>
    <t>关于下达2022年藏粮于地藏粮于技专项中央基建投资（国家级脱贫县统筹整合部分）的通知</t>
  </si>
  <si>
    <t>吉财农指[2022]0169号</t>
  </si>
  <si>
    <t>2022.9.30</t>
  </si>
  <si>
    <t>安市月亮泡渔业生态产业建设项目</t>
  </si>
  <si>
    <t>关于下达大安市月亮泡镇渔业生态产业建设项目第一、二批计划的通知</t>
  </si>
  <si>
    <t>13、51</t>
  </si>
  <si>
    <t>关于下达大安市2022年农村公路建设第三批计划的通知</t>
  </si>
  <si>
    <t>关于下达两家子镇同富村农村公路建设项目计划的通知</t>
  </si>
  <si>
    <t>关于下达月亮泡镇农产品冷链仓储建设项目计划的通知</t>
  </si>
  <si>
    <t>2022.4.4</t>
  </si>
  <si>
    <t>关于下达大安市月亮泡镇 志发村“千村示范”农村基础设施建设项目计划的通知</t>
  </si>
  <si>
    <t>关于下达大安市农村饮水安全巩固提升工程（大岗子镇 水厂项目）建设计划的通知</t>
  </si>
  <si>
    <t>关于下达大安市2022年农村饮水安全巩固提升工程建设计划的通知</t>
  </si>
  <si>
    <t xml:space="preserve">关于下达大安市烧锅镇乡富田村机井配套工程建设计划的通知 </t>
  </si>
  <si>
    <t>关于下达两家子镇同乐村基础设施建设项目计划的通知</t>
  </si>
  <si>
    <t>关于下达大安市两家子镇同权村大挠子产业项目计划的通知</t>
  </si>
  <si>
    <t>关于下达安广镇乡农产品冷链仓储建设项目计划的通知</t>
  </si>
  <si>
    <t>2022.11.16</t>
  </si>
  <si>
    <t>关于下达舍力镇民权村、庆新村排水工程建设计划的通知</t>
  </si>
  <si>
    <t>关于下达丰收镇“千村示范”农村基础设施建设项目计划的通知</t>
  </si>
  <si>
    <t>2022.11.18</t>
  </si>
  <si>
    <t>关于下达四棵树乡四棵树村狐貉养殖园区基础设施项目计划的通知</t>
  </si>
  <si>
    <t>11、57</t>
  </si>
  <si>
    <t>关于下达红岗子乡马营子村棚膜示范园区建设项目计划的通知</t>
  </si>
  <si>
    <t>2023.1.10</t>
  </si>
  <si>
    <t>2022.11.22</t>
  </si>
  <si>
    <t xml:space="preserve">关于下达红岗子乡一心村农田改造提升项目计划的通知 </t>
  </si>
  <si>
    <t>2023.9.7</t>
  </si>
  <si>
    <t>关于下达2022年中央基建投资（农业绿色发展专项-畜牧粪污资源化利用整县推进项目整合部分）预算的通知</t>
  </si>
  <si>
    <t>吉财建指[2022]0389号</t>
  </si>
  <si>
    <t>2022.11.24</t>
  </si>
  <si>
    <t>大安市两家子镇同德村、同顺村“千村示范”农村基础设施建设项目</t>
  </si>
  <si>
    <t>2023.7.19</t>
  </si>
  <si>
    <t>关于下达大安市查干湖周边村屯生态修复项目计划的通知</t>
  </si>
  <si>
    <t>关于提前下达2022年度地方水库移民扶持基金的通知</t>
  </si>
  <si>
    <t>吉财农指[2021]974号</t>
  </si>
  <si>
    <t>关于下达2022年第五批成品油转移支付资金（农财公路建设部分）的通知</t>
  </si>
  <si>
    <t>吉财建指[2022]0274号</t>
  </si>
  <si>
    <t>关于提前下达2020年吉林省少数民族发展补助资金（涉农统筹整合部分）指标的通知</t>
  </si>
  <si>
    <t>吉财党政指[2021]0829号</t>
  </si>
  <si>
    <t>关于提前下达2022年乡村振兴专项资金（农村厕所改造统筹整合部分）的通知</t>
  </si>
  <si>
    <t>吉财村指 [2021]1164号</t>
  </si>
  <si>
    <t>关于下达大安市2022年小额信贷贴息计划的通知</t>
  </si>
  <si>
    <t>关于提前下达2022年省级乡村振兴专项资金（试点县统筹整合部分）的通知</t>
  </si>
  <si>
    <t>吉财农指[2021]1006号</t>
  </si>
  <si>
    <t>大安市月亮泡渔业生态产业建设项目第二批</t>
  </si>
  <si>
    <t>关于下达项目质保金第六批（两家子 ）</t>
  </si>
  <si>
    <t>关于下达2022年省级乡村振兴专项资金（试点县统筹整合部分)的通知</t>
  </si>
  <si>
    <t>吉财农指[2022]0160号</t>
  </si>
  <si>
    <t>2022.11.25</t>
  </si>
  <si>
    <t>关于下达大安市两家子镇万头肉牛养殖建设项目第一二批计划的通知</t>
  </si>
  <si>
    <t>6、18</t>
  </si>
  <si>
    <t>2023.7.4</t>
  </si>
  <si>
    <t>关于下达大安市白羽肉鸡现代农业产业园燃气管网建设工程项目计划的通知</t>
  </si>
  <si>
    <t>关于预下达2022年省级乡村振兴专项资金（试点县统筹整合部分）的通知</t>
  </si>
  <si>
    <t>吉财农指[2022]0365号</t>
  </si>
  <si>
    <t>关于下达2021年度地方水库移民扶持基金的通知</t>
  </si>
  <si>
    <t>吉财农指[2021]726号</t>
  </si>
  <si>
    <t>2021年第一批中央农村环境整治资金（涉农整合）</t>
  </si>
  <si>
    <t>吉财资环指〔2021〕0560号</t>
  </si>
  <si>
    <t>关于下达2021年成品油转移支付资金</t>
  </si>
  <si>
    <t>吉财建指[2021]0871号</t>
  </si>
  <si>
    <t>关于下达2021年省级旅游发展专项资金（统筹整合部分）的通知</t>
  </si>
  <si>
    <t>吉财教指[2021]0746号</t>
  </si>
  <si>
    <t>中央林业改革发展资金（中央）</t>
  </si>
  <si>
    <t>吉财资环指[2021]690号</t>
  </si>
  <si>
    <t>太山镇长春村渔猎小镇建设项目</t>
  </si>
  <si>
    <t>关于下达2021年度车购税第一批（农村公路整合部分）的通知</t>
  </si>
  <si>
    <t>吉财建指[2021]0869号</t>
  </si>
  <si>
    <t>2023.3.28</t>
  </si>
  <si>
    <t>2020年指标结余资金</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</si>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</sst>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_ "/>
    <numFmt numFmtId="179" formatCode="#,##0_ "/>
    <numFmt numFmtId="180" formatCode="0_ "/>
  </numFmts>
  <fonts count="27">
    <font>
      <sz val="11"/>
      <color theme="1"/>
      <name val="宋体"/>
      <charset val="134"/>
      <scheme val="minor"/>
    </font>
    <font>
      <sz val="11"/>
      <name val="宋体"/>
      <charset val="134"/>
      <scheme val="minor"/>
    </font>
    <font>
      <b/>
      <sz val="18"/>
      <name val="宋体"/>
      <charset val="134"/>
      <scheme val="minor"/>
    </font>
    <font>
      <sz val="10"/>
      <name val="宋体"/>
      <charset val="134"/>
      <scheme val="minor"/>
    </font>
    <font>
      <b/>
      <sz val="10"/>
      <name val="宋体"/>
      <charset val="134"/>
      <scheme val="minor"/>
    </font>
    <font>
      <sz val="10"/>
      <name val="宋体"/>
      <charset val="134"/>
    </font>
    <font>
      <sz val="10"/>
      <name val="文星简小标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cellStyleXfs>
  <cellXfs count="49">
    <xf numFmtId="0" fontId="0" fillId="0" borderId="0" xfId="0">
      <alignment vertical="center"/>
    </xf>
    <xf numFmtId="0" fontId="1" fillId="2" borderId="0" xfId="0" applyFont="1" applyFill="1" applyAlignment="1">
      <alignment vertical="center"/>
    </xf>
    <xf numFmtId="0" fontId="1"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vertical="center" wrapText="1"/>
    </xf>
    <xf numFmtId="176" fontId="2" fillId="2" borderId="0" xfId="0" applyNumberFormat="1" applyFont="1" applyFill="1" applyAlignment="1">
      <alignment horizontal="center" vertical="center"/>
    </xf>
    <xf numFmtId="0" fontId="2" fillId="2" borderId="0" xfId="0" applyNumberFormat="1" applyFont="1" applyFill="1" applyAlignment="1">
      <alignment horizontal="center" vertical="center" wrapText="1"/>
    </xf>
    <xf numFmtId="176" fontId="2" fillId="2" borderId="0" xfId="0" applyNumberFormat="1" applyFont="1" applyFill="1" applyAlignment="1">
      <alignment vertical="center"/>
    </xf>
    <xf numFmtId="176" fontId="2" fillId="2" borderId="0" xfId="0" applyNumberFormat="1" applyFont="1" applyFill="1" applyAlignment="1">
      <alignment horizontal="center" vertical="center" wrapText="1"/>
    </xf>
    <xf numFmtId="0" fontId="3" fillId="2" borderId="0" xfId="0" applyFont="1" applyFill="1" applyAlignment="1">
      <alignment horizontal="center" vertical="center"/>
    </xf>
    <xf numFmtId="176" fontId="1" fillId="2" borderId="0" xfId="0" applyNumberFormat="1" applyFont="1" applyFill="1" applyAlignment="1">
      <alignment horizontal="center" vertical="center"/>
    </xf>
    <xf numFmtId="177" fontId="1"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178" fontId="4" fillId="2" borderId="2" xfId="0" applyNumberFormat="1" applyFont="1" applyFill="1" applyBorder="1" applyAlignment="1">
      <alignment horizontal="center" vertical="center"/>
    </xf>
    <xf numFmtId="176" fontId="4" fillId="2" borderId="2" xfId="0" applyNumberFormat="1" applyFont="1" applyFill="1" applyBorder="1" applyAlignment="1">
      <alignment vertical="center"/>
    </xf>
    <xf numFmtId="178" fontId="4" fillId="2"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176" fontId="3" fillId="2" borderId="3"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3" xfId="0" applyFont="1" applyFill="1" applyBorder="1" applyAlignment="1">
      <alignment vertical="center"/>
    </xf>
    <xf numFmtId="176" fontId="3" fillId="2" borderId="3" xfId="0" applyNumberFormat="1" applyFont="1" applyFill="1" applyBorder="1" applyAlignment="1">
      <alignment vertical="center"/>
    </xf>
    <xf numFmtId="176" fontId="3" fillId="2" borderId="3" xfId="0" applyNumberFormat="1" applyFont="1" applyFill="1" applyBorder="1" applyAlignment="1">
      <alignment horizontal="center" vertical="center"/>
    </xf>
    <xf numFmtId="178" fontId="5" fillId="2" borderId="3" xfId="0" applyNumberFormat="1" applyFont="1" applyFill="1" applyBorder="1" applyAlignment="1">
      <alignment horizontal="center" vertical="center"/>
    </xf>
    <xf numFmtId="0" fontId="5" fillId="2" borderId="3" xfId="0" applyFont="1" applyFill="1" applyBorder="1" applyAlignment="1">
      <alignment horizontal="left" vertical="center" wrapText="1"/>
    </xf>
    <xf numFmtId="178" fontId="5" fillId="2" borderId="3" xfId="0" applyNumberFormat="1" applyFont="1" applyFill="1" applyBorder="1" applyAlignment="1">
      <alignment horizontal="center" vertical="center" wrapText="1"/>
    </xf>
    <xf numFmtId="41" fontId="3" fillId="2" borderId="3" xfId="49" applyNumberFormat="1" applyFont="1" applyFill="1" applyBorder="1" applyAlignment="1">
      <alignment horizontal="center" vertical="center" wrapText="1"/>
    </xf>
    <xf numFmtId="0" fontId="3" fillId="2" borderId="3" xfId="49" applyNumberFormat="1" applyFont="1" applyFill="1" applyBorder="1" applyAlignment="1">
      <alignment horizontal="center" vertical="center" wrapText="1"/>
    </xf>
    <xf numFmtId="0" fontId="4" fillId="2" borderId="3" xfId="0" applyFont="1" applyFill="1" applyBorder="1" applyAlignment="1">
      <alignment vertical="center"/>
    </xf>
    <xf numFmtId="0" fontId="4" fillId="2" borderId="3" xfId="0" applyNumberFormat="1" applyFont="1" applyFill="1" applyBorder="1" applyAlignment="1">
      <alignment horizontal="center" vertical="center" wrapText="1"/>
    </xf>
    <xf numFmtId="178" fontId="3" fillId="2" borderId="3" xfId="0" applyNumberFormat="1" applyFont="1" applyFill="1" applyBorder="1" applyAlignment="1">
      <alignment vertical="center"/>
    </xf>
    <xf numFmtId="178" fontId="3" fillId="2" borderId="3" xfId="0" applyNumberFormat="1" applyFont="1" applyFill="1" applyBorder="1" applyAlignment="1">
      <alignment horizontal="center" vertical="center"/>
    </xf>
    <xf numFmtId="0" fontId="3" fillId="2" borderId="0" xfId="0" applyFont="1" applyFill="1" applyAlignment="1">
      <alignment vertical="center"/>
    </xf>
    <xf numFmtId="0" fontId="4" fillId="2" borderId="0" xfId="0" applyFont="1" applyFill="1" applyAlignment="1">
      <alignment vertical="center"/>
    </xf>
    <xf numFmtId="179" fontId="3" fillId="2" borderId="3" xfId="0" applyNumberFormat="1" applyFont="1" applyFill="1" applyBorder="1" applyAlignment="1">
      <alignment horizontal="center" vertical="center"/>
    </xf>
    <xf numFmtId="179" fontId="4" fillId="2" borderId="3" xfId="0" applyNumberFormat="1" applyFont="1" applyFill="1" applyBorder="1" applyAlignment="1">
      <alignment horizontal="left" vertical="center"/>
    </xf>
    <xf numFmtId="180" fontId="3" fillId="2" borderId="3" xfId="0" applyNumberFormat="1" applyFont="1" applyFill="1" applyBorder="1" applyAlignment="1">
      <alignment horizontal="center" vertical="center"/>
    </xf>
    <xf numFmtId="180" fontId="4" fillId="2" borderId="3" xfId="0" applyNumberFormat="1" applyFont="1" applyFill="1" applyBorder="1" applyAlignment="1">
      <alignment horizontal="left" vertical="center"/>
    </xf>
    <xf numFmtId="0" fontId="3" fillId="2" borderId="3" xfId="49" applyFont="1" applyFill="1" applyBorder="1" applyAlignment="1">
      <alignment horizontal="center" vertical="center" wrapText="1"/>
    </xf>
    <xf numFmtId="43" fontId="3" fillId="2" borderId="3" xfId="49" applyNumberFormat="1" applyFont="1" applyFill="1" applyBorder="1" applyAlignment="1">
      <alignment vertical="center"/>
    </xf>
    <xf numFmtId="0" fontId="3" fillId="2" borderId="3" xfId="0" applyFont="1" applyFill="1" applyBorder="1" applyAlignment="1">
      <alignment vertical="center" wrapText="1"/>
    </xf>
    <xf numFmtId="0" fontId="3" fillId="2" borderId="3" xfId="49" applyFont="1" applyFill="1" applyBorder="1" applyAlignment="1">
      <alignment horizontal="left" vertical="center" wrapText="1"/>
    </xf>
    <xf numFmtId="43" fontId="3" fillId="2" borderId="3" xfId="49" applyNumberFormat="1" applyFont="1" applyFill="1" applyBorder="1" applyAlignment="1">
      <alignment vertical="center" wrapText="1"/>
    </xf>
    <xf numFmtId="0" fontId="6" fillId="2" borderId="3" xfId="49" applyFont="1" applyFill="1" applyBorder="1" applyAlignment="1">
      <alignment horizontal="left" vertical="center" wrapText="1"/>
    </xf>
    <xf numFmtId="0" fontId="6" fillId="2" borderId="3" xfId="49" applyFont="1" applyFill="1" applyBorder="1" applyAlignment="1">
      <alignment horizontal="center" vertical="center" wrapText="1"/>
    </xf>
    <xf numFmtId="0" fontId="1" fillId="2" borderId="3" xfId="0" applyFont="1" applyFill="1" applyBorder="1" applyAlignment="1">
      <alignment vertical="center"/>
    </xf>
    <xf numFmtId="0" fontId="1" fillId="2" borderId="3" xfId="0" applyNumberFormat="1" applyFont="1" applyFill="1" applyBorder="1" applyAlignment="1">
      <alignment horizontal="center" vertical="center" wrapText="1"/>
    </xf>
    <xf numFmtId="178" fontId="1" fillId="2" borderId="3"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159"/>
  <sheetViews>
    <sheetView tabSelected="1" workbookViewId="0">
      <selection activeCell="K9" sqref="K9"/>
    </sheetView>
  </sheetViews>
  <sheetFormatPr defaultColWidth="9" defaultRowHeight="13.5"/>
  <cols>
    <col min="1" max="1" width="25.75" style="1" customWidth="1"/>
    <col min="2" max="2" width="13.125" style="2" customWidth="1"/>
    <col min="3" max="3" width="5" style="1" customWidth="1"/>
    <col min="4" max="4" width="15.375" style="1" customWidth="1"/>
    <col min="5" max="5" width="11.25" style="1" customWidth="1"/>
    <col min="6" max="6" width="17.375" style="3" customWidth="1"/>
    <col min="7" max="7" width="28.125" style="4" customWidth="1"/>
    <col min="8" max="8" width="15.875" style="1" customWidth="1"/>
    <col min="9" max="9" width="4.375" style="1" customWidth="1"/>
    <col min="10" max="10" width="6.375" style="1" customWidth="1"/>
    <col min="11" max="16384" width="9" style="1"/>
  </cols>
  <sheetData>
    <row r="1" s="1" customFormat="1" ht="22.5" spans="1:241">
      <c r="A1" s="5" t="s">
        <v>0</v>
      </c>
      <c r="B1" s="6"/>
      <c r="C1" s="5"/>
      <c r="D1" s="7"/>
      <c r="E1" s="5"/>
      <c r="F1" s="5"/>
      <c r="G1" s="8"/>
      <c r="H1" s="5"/>
      <c r="I1" s="5"/>
      <c r="J1" s="5"/>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row>
    <row r="2" s="1" customFormat="1" ht="21" customHeight="1" spans="1:241">
      <c r="A2" s="1" t="s">
        <v>1</v>
      </c>
      <c r="B2" s="2"/>
      <c r="E2" s="9"/>
      <c r="F2" s="10" t="s">
        <v>2</v>
      </c>
      <c r="G2" s="11"/>
      <c r="H2" s="11"/>
      <c r="I2" s="11"/>
      <c r="J2" s="11"/>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3"/>
      <c r="GI2" s="33"/>
      <c r="GJ2" s="33"/>
      <c r="GK2" s="33"/>
      <c r="GL2" s="33"/>
      <c r="GM2" s="33"/>
      <c r="GN2" s="33"/>
      <c r="GO2" s="33"/>
      <c r="GP2" s="33"/>
      <c r="GQ2" s="33"/>
      <c r="GR2" s="33"/>
      <c r="GS2" s="33"/>
      <c r="GT2" s="33"/>
      <c r="GU2" s="33"/>
      <c r="GV2" s="33"/>
      <c r="GW2" s="33"/>
      <c r="GX2" s="33"/>
      <c r="GY2" s="33"/>
      <c r="GZ2" s="33"/>
      <c r="HA2" s="33"/>
      <c r="HB2" s="33"/>
      <c r="HC2" s="33"/>
      <c r="HD2" s="33"/>
      <c r="HE2" s="33"/>
      <c r="HF2" s="33"/>
      <c r="HG2" s="33"/>
      <c r="HH2" s="33"/>
      <c r="HI2" s="33"/>
      <c r="HJ2" s="33"/>
      <c r="HK2" s="33"/>
      <c r="HL2" s="33"/>
      <c r="HM2" s="33"/>
      <c r="HN2" s="33"/>
      <c r="HO2" s="33"/>
      <c r="HP2" s="33"/>
      <c r="HQ2" s="33"/>
      <c r="HR2" s="33"/>
      <c r="HS2" s="33"/>
      <c r="HT2" s="33"/>
      <c r="HU2" s="33"/>
      <c r="HV2" s="33"/>
      <c r="HW2" s="33"/>
      <c r="HX2" s="33"/>
      <c r="HY2" s="33"/>
      <c r="HZ2" s="33"/>
      <c r="IA2" s="33"/>
      <c r="IB2" s="33"/>
      <c r="IC2" s="33"/>
      <c r="ID2" s="33"/>
      <c r="IE2" s="33"/>
      <c r="IF2" s="33"/>
      <c r="IG2" s="33"/>
    </row>
    <row r="3" s="1" customFormat="1" ht="29" customHeight="1" spans="1:241">
      <c r="A3" s="12" t="s">
        <v>3</v>
      </c>
      <c r="B3" s="13" t="s">
        <v>4</v>
      </c>
      <c r="C3" s="14" t="s">
        <v>5</v>
      </c>
      <c r="D3" s="15" t="s">
        <v>6</v>
      </c>
      <c r="E3" s="16" t="s">
        <v>7</v>
      </c>
      <c r="F3" s="17" t="s">
        <v>8</v>
      </c>
      <c r="G3" s="18" t="s">
        <v>9</v>
      </c>
      <c r="H3" s="17" t="s">
        <v>10</v>
      </c>
      <c r="I3" s="12" t="s">
        <v>11</v>
      </c>
      <c r="J3" s="12" t="s">
        <v>12</v>
      </c>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row>
    <row r="4" s="1" customFormat="1" ht="39" customHeight="1" spans="1:241">
      <c r="A4" s="19" t="s">
        <v>13</v>
      </c>
      <c r="B4" s="20" t="s">
        <v>14</v>
      </c>
      <c r="C4" s="21" t="s">
        <v>15</v>
      </c>
      <c r="D4" s="22">
        <v>90680000</v>
      </c>
      <c r="E4" s="23" t="s">
        <v>16</v>
      </c>
      <c r="F4" s="24">
        <v>15300000</v>
      </c>
      <c r="G4" s="25" t="s">
        <v>17</v>
      </c>
      <c r="H4" s="23">
        <f>D4-F4-F5-F6-F7-F8-F9-F10-F11-F12-F13-F14</f>
        <v>0</v>
      </c>
      <c r="I4" s="35">
        <v>9</v>
      </c>
      <c r="J4" s="36">
        <v>6</v>
      </c>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row>
    <row r="5" s="1" customFormat="1" ht="30" customHeight="1" spans="1:241">
      <c r="A5" s="19"/>
      <c r="B5" s="20"/>
      <c r="C5" s="21"/>
      <c r="D5" s="22"/>
      <c r="E5" s="23" t="s">
        <v>18</v>
      </c>
      <c r="F5" s="26">
        <v>1815400</v>
      </c>
      <c r="G5" s="25" t="s">
        <v>19</v>
      </c>
      <c r="H5" s="23"/>
      <c r="I5" s="35">
        <v>25</v>
      </c>
      <c r="J5" s="36">
        <v>10</v>
      </c>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row>
    <row r="6" s="1" customFormat="1" ht="29" customHeight="1" spans="1:241">
      <c r="A6" s="19"/>
      <c r="B6" s="20"/>
      <c r="C6" s="21"/>
      <c r="D6" s="22"/>
      <c r="E6" s="23" t="s">
        <v>20</v>
      </c>
      <c r="F6" s="24">
        <v>20000000</v>
      </c>
      <c r="G6" s="25" t="s">
        <v>21</v>
      </c>
      <c r="H6" s="23"/>
      <c r="I6" s="35">
        <v>19</v>
      </c>
      <c r="J6" s="36">
        <v>8</v>
      </c>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row>
    <row r="7" s="1" customFormat="1" ht="20" customHeight="1" spans="1:241">
      <c r="A7" s="19"/>
      <c r="B7" s="20"/>
      <c r="C7" s="21"/>
      <c r="D7" s="22"/>
      <c r="E7" s="23" t="s">
        <v>22</v>
      </c>
      <c r="F7" s="24">
        <v>3064100</v>
      </c>
      <c r="G7" s="25" t="s">
        <v>23</v>
      </c>
      <c r="H7" s="23"/>
      <c r="I7" s="35">
        <v>7</v>
      </c>
      <c r="J7" s="36">
        <v>3</v>
      </c>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row>
    <row r="8" s="1" customFormat="1" ht="20" customHeight="1" spans="1:241">
      <c r="A8" s="19"/>
      <c r="B8" s="20"/>
      <c r="C8" s="21"/>
      <c r="D8" s="22"/>
      <c r="E8" s="23" t="s">
        <v>24</v>
      </c>
      <c r="F8" s="26">
        <v>693796</v>
      </c>
      <c r="G8" s="25" t="s">
        <v>25</v>
      </c>
      <c r="H8" s="23"/>
      <c r="I8" s="35">
        <v>2</v>
      </c>
      <c r="J8" s="36">
        <v>2</v>
      </c>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row>
    <row r="9" s="1" customFormat="1" ht="20" customHeight="1" spans="1:241">
      <c r="A9" s="19"/>
      <c r="B9" s="20"/>
      <c r="C9" s="21"/>
      <c r="D9" s="22"/>
      <c r="E9" s="23" t="s">
        <v>26</v>
      </c>
      <c r="F9" s="26">
        <v>1256204</v>
      </c>
      <c r="G9" s="25" t="s">
        <v>25</v>
      </c>
      <c r="H9" s="23"/>
      <c r="I9" s="35">
        <v>21</v>
      </c>
      <c r="J9" s="36">
        <v>2</v>
      </c>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c r="IE9" s="34"/>
      <c r="IF9" s="34"/>
      <c r="IG9" s="34"/>
    </row>
    <row r="10" s="1" customFormat="1" ht="20" customHeight="1" spans="1:241">
      <c r="A10" s="19"/>
      <c r="B10" s="20"/>
      <c r="C10" s="21"/>
      <c r="D10" s="22"/>
      <c r="E10" s="23" t="s">
        <v>27</v>
      </c>
      <c r="F10" s="26">
        <v>31330000</v>
      </c>
      <c r="G10" s="25" t="s">
        <v>28</v>
      </c>
      <c r="H10" s="23"/>
      <c r="I10" s="35">
        <v>1</v>
      </c>
      <c r="J10" s="36">
        <v>1</v>
      </c>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c r="IA10" s="34"/>
      <c r="IB10" s="34"/>
      <c r="IC10" s="34"/>
      <c r="ID10" s="34"/>
      <c r="IE10" s="34"/>
      <c r="IF10" s="34"/>
      <c r="IG10" s="34"/>
    </row>
    <row r="11" s="1" customFormat="1" ht="20" customHeight="1" spans="1:241">
      <c r="A11" s="19"/>
      <c r="B11" s="20"/>
      <c r="C11" s="21"/>
      <c r="D11" s="22"/>
      <c r="E11" s="23" t="s">
        <v>29</v>
      </c>
      <c r="F11" s="26">
        <f>24000000-F4</f>
        <v>8700000</v>
      </c>
      <c r="G11" s="25" t="s">
        <v>17</v>
      </c>
      <c r="H11" s="23"/>
      <c r="I11" s="35">
        <v>13</v>
      </c>
      <c r="J11" s="36">
        <v>6</v>
      </c>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c r="IF11" s="34"/>
      <c r="IG11" s="34"/>
    </row>
    <row r="12" s="1" customFormat="1" ht="22" customHeight="1" spans="1:241">
      <c r="A12" s="19"/>
      <c r="B12" s="20"/>
      <c r="C12" s="21"/>
      <c r="D12" s="22"/>
      <c r="E12" s="23" t="s">
        <v>30</v>
      </c>
      <c r="F12" s="26">
        <v>5900000</v>
      </c>
      <c r="G12" s="25" t="s">
        <v>17</v>
      </c>
      <c r="H12" s="23"/>
      <c r="I12" s="35">
        <v>31</v>
      </c>
      <c r="J12" s="36">
        <v>18</v>
      </c>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row>
    <row r="13" s="1" customFormat="1" ht="22" customHeight="1" spans="1:241">
      <c r="A13" s="19"/>
      <c r="B13" s="20"/>
      <c r="C13" s="21"/>
      <c r="D13" s="22"/>
      <c r="E13" s="23" t="s">
        <v>31</v>
      </c>
      <c r="F13" s="26">
        <v>2124600</v>
      </c>
      <c r="G13" s="25" t="s">
        <v>28</v>
      </c>
      <c r="H13" s="23"/>
      <c r="I13" s="35">
        <v>40</v>
      </c>
      <c r="J13" s="36">
        <v>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c r="IA13" s="34"/>
      <c r="IB13" s="34"/>
      <c r="IC13" s="34"/>
      <c r="ID13" s="34"/>
      <c r="IE13" s="34"/>
      <c r="IF13" s="34"/>
      <c r="IG13" s="34"/>
    </row>
    <row r="14" s="1" customFormat="1" ht="22" customHeight="1" spans="1:241">
      <c r="A14" s="19"/>
      <c r="B14" s="20"/>
      <c r="C14" s="21"/>
      <c r="D14" s="22"/>
      <c r="E14" s="23" t="s">
        <v>32</v>
      </c>
      <c r="F14" s="24">
        <v>495900</v>
      </c>
      <c r="G14" s="25" t="s">
        <v>23</v>
      </c>
      <c r="H14" s="23"/>
      <c r="I14" s="35">
        <v>91</v>
      </c>
      <c r="J14" s="36">
        <v>3</v>
      </c>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row>
    <row r="15" s="1" customFormat="1" ht="27" customHeight="1" spans="1:241">
      <c r="A15" s="19" t="s">
        <v>33</v>
      </c>
      <c r="B15" s="19" t="s">
        <v>34</v>
      </c>
      <c r="C15" s="21" t="s">
        <v>15</v>
      </c>
      <c r="D15" s="23">
        <v>11030000</v>
      </c>
      <c r="E15" s="23" t="s">
        <v>35</v>
      </c>
      <c r="F15" s="26">
        <v>1911000</v>
      </c>
      <c r="G15" s="25" t="s">
        <v>36</v>
      </c>
      <c r="H15" s="23">
        <f>D15-F15-F16-F17-F18</f>
        <v>0</v>
      </c>
      <c r="I15" s="35">
        <v>32</v>
      </c>
      <c r="J15" s="36">
        <v>21</v>
      </c>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row>
    <row r="16" s="1" customFormat="1" ht="27" customHeight="1" spans="1:241">
      <c r="A16" s="19"/>
      <c r="B16" s="19"/>
      <c r="C16" s="21"/>
      <c r="D16" s="23"/>
      <c r="E16" s="23"/>
      <c r="F16" s="26">
        <v>1379000</v>
      </c>
      <c r="G16" s="25" t="s">
        <v>36</v>
      </c>
      <c r="H16" s="23"/>
      <c r="I16" s="35">
        <v>33</v>
      </c>
      <c r="J16" s="36">
        <v>21</v>
      </c>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c r="IG16" s="34"/>
    </row>
    <row r="17" s="1" customFormat="1" ht="27" customHeight="1" spans="1:241">
      <c r="A17" s="19"/>
      <c r="B17" s="19"/>
      <c r="C17" s="21"/>
      <c r="D17" s="23"/>
      <c r="E17" s="23"/>
      <c r="F17" s="26">
        <v>7500000</v>
      </c>
      <c r="G17" s="25" t="s">
        <v>17</v>
      </c>
      <c r="H17" s="23"/>
      <c r="I17" s="35">
        <v>31</v>
      </c>
      <c r="J17" s="36">
        <v>18</v>
      </c>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row>
    <row r="18" s="1" customFormat="1" ht="27" customHeight="1" spans="1:241">
      <c r="A18" s="19"/>
      <c r="B18" s="19"/>
      <c r="C18" s="21"/>
      <c r="D18" s="23"/>
      <c r="E18" s="23" t="s">
        <v>32</v>
      </c>
      <c r="F18" s="24">
        <v>240000</v>
      </c>
      <c r="G18" s="25" t="s">
        <v>23</v>
      </c>
      <c r="H18" s="23"/>
      <c r="I18" s="35">
        <v>91</v>
      </c>
      <c r="J18" s="36">
        <v>3</v>
      </c>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row>
    <row r="19" s="1" customFormat="1" ht="27" customHeight="1" spans="1:241">
      <c r="A19" s="19" t="s">
        <v>37</v>
      </c>
      <c r="B19" s="19" t="s">
        <v>38</v>
      </c>
      <c r="C19" s="21" t="s">
        <v>15</v>
      </c>
      <c r="D19" s="23">
        <v>2000000</v>
      </c>
      <c r="E19" s="23" t="s">
        <v>35</v>
      </c>
      <c r="F19" s="26">
        <v>899400</v>
      </c>
      <c r="G19" s="25" t="s">
        <v>36</v>
      </c>
      <c r="H19" s="23">
        <f>D19-F19-F20</f>
        <v>0</v>
      </c>
      <c r="I19" s="35">
        <v>33</v>
      </c>
      <c r="J19" s="36">
        <v>21</v>
      </c>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row>
    <row r="20" s="1" customFormat="1" ht="27" customHeight="1" spans="1:241">
      <c r="A20" s="19"/>
      <c r="B20" s="19"/>
      <c r="C20" s="21"/>
      <c r="D20" s="23"/>
      <c r="E20" s="23" t="s">
        <v>39</v>
      </c>
      <c r="F20" s="26">
        <v>1100600</v>
      </c>
      <c r="G20" s="25" t="s">
        <v>36</v>
      </c>
      <c r="H20" s="23"/>
      <c r="I20" s="35">
        <v>95</v>
      </c>
      <c r="J20" s="36">
        <v>21</v>
      </c>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row>
    <row r="21" s="1" customFormat="1" ht="34" customHeight="1" spans="1:241">
      <c r="A21" s="19" t="s">
        <v>13</v>
      </c>
      <c r="B21" s="20" t="s">
        <v>14</v>
      </c>
      <c r="C21" s="21" t="s">
        <v>40</v>
      </c>
      <c r="D21" s="22">
        <v>25700000</v>
      </c>
      <c r="E21" s="23" t="s">
        <v>27</v>
      </c>
      <c r="F21" s="26">
        <f>13900000-5250000</f>
        <v>8650000</v>
      </c>
      <c r="G21" s="25" t="s">
        <v>28</v>
      </c>
      <c r="H21" s="23">
        <f>D21-F21-F22</f>
        <v>0</v>
      </c>
      <c r="I21" s="35">
        <v>1</v>
      </c>
      <c r="J21" s="36">
        <v>1</v>
      </c>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row>
    <row r="22" s="1" customFormat="1" ht="34" customHeight="1" spans="1:241">
      <c r="A22" s="19"/>
      <c r="B22" s="20"/>
      <c r="C22" s="21"/>
      <c r="D22" s="22"/>
      <c r="E22" s="23" t="s">
        <v>30</v>
      </c>
      <c r="F22" s="26">
        <v>17050000</v>
      </c>
      <c r="G22" s="25" t="s">
        <v>17</v>
      </c>
      <c r="H22" s="23"/>
      <c r="I22" s="35">
        <v>31</v>
      </c>
      <c r="J22" s="36">
        <v>18</v>
      </c>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row>
    <row r="23" s="1" customFormat="1" ht="33" customHeight="1" spans="1:241">
      <c r="A23" s="19" t="s">
        <v>41</v>
      </c>
      <c r="B23" s="20" t="s">
        <v>42</v>
      </c>
      <c r="C23" s="21" t="s">
        <v>40</v>
      </c>
      <c r="D23" s="22">
        <v>5250000</v>
      </c>
      <c r="E23" s="23" t="s">
        <v>27</v>
      </c>
      <c r="F23" s="26">
        <v>5250000</v>
      </c>
      <c r="G23" s="25" t="s">
        <v>28</v>
      </c>
      <c r="H23" s="23">
        <f>D23-F23</f>
        <v>0</v>
      </c>
      <c r="I23" s="35">
        <v>1</v>
      </c>
      <c r="J23" s="36">
        <v>1</v>
      </c>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row>
    <row r="24" s="1" customFormat="1" ht="31" customHeight="1" spans="1:241">
      <c r="A24" s="19" t="s">
        <v>43</v>
      </c>
      <c r="B24" s="20" t="s">
        <v>44</v>
      </c>
      <c r="C24" s="21" t="s">
        <v>45</v>
      </c>
      <c r="D24" s="22">
        <v>205000</v>
      </c>
      <c r="E24" s="23" t="s">
        <v>30</v>
      </c>
      <c r="F24" s="26">
        <v>205000</v>
      </c>
      <c r="G24" s="25" t="s">
        <v>17</v>
      </c>
      <c r="H24" s="23">
        <f>D24-F24</f>
        <v>0</v>
      </c>
      <c r="I24" s="35">
        <v>31</v>
      </c>
      <c r="J24" s="36">
        <v>18</v>
      </c>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row>
    <row r="25" s="1" customFormat="1" ht="27" customHeight="1" spans="1:241">
      <c r="A25" s="19" t="s">
        <v>46</v>
      </c>
      <c r="B25" s="20" t="s">
        <v>47</v>
      </c>
      <c r="C25" s="21" t="s">
        <v>48</v>
      </c>
      <c r="D25" s="22">
        <v>15000000</v>
      </c>
      <c r="E25" s="19" t="s">
        <v>29</v>
      </c>
      <c r="F25" s="24">
        <v>8250000</v>
      </c>
      <c r="G25" s="25" t="s">
        <v>17</v>
      </c>
      <c r="H25" s="19">
        <f>D25-F25-F26</f>
        <v>0</v>
      </c>
      <c r="I25" s="37">
        <v>13</v>
      </c>
      <c r="J25" s="38">
        <v>6</v>
      </c>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row>
    <row r="26" s="1" customFormat="1" ht="27" customHeight="1" spans="1:241">
      <c r="A26" s="19"/>
      <c r="B26" s="20"/>
      <c r="C26" s="21"/>
      <c r="D26" s="22"/>
      <c r="E26" s="23" t="s">
        <v>31</v>
      </c>
      <c r="F26" s="26">
        <v>6750000</v>
      </c>
      <c r="G26" s="25" t="s">
        <v>28</v>
      </c>
      <c r="H26" s="23"/>
      <c r="I26" s="35">
        <v>40</v>
      </c>
      <c r="J26" s="36">
        <v>16</v>
      </c>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row>
    <row r="27" s="1" customFormat="1" ht="42" customHeight="1" spans="1:241">
      <c r="A27" s="27" t="s">
        <v>49</v>
      </c>
      <c r="B27" s="28" t="s">
        <v>50</v>
      </c>
      <c r="C27" s="29" t="s">
        <v>40</v>
      </c>
      <c r="D27" s="22">
        <v>23610913</v>
      </c>
      <c r="E27" s="19" t="s">
        <v>51</v>
      </c>
      <c r="F27" s="26">
        <v>1557139</v>
      </c>
      <c r="G27" s="25" t="s">
        <v>52</v>
      </c>
      <c r="H27" s="19">
        <f>D27-F27-F28-F29-F30-F31-F32-F33</f>
        <v>2861</v>
      </c>
      <c r="I27" s="37">
        <v>5</v>
      </c>
      <c r="J27" s="38">
        <v>5</v>
      </c>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c r="IF27" s="34"/>
      <c r="IG27" s="34"/>
    </row>
    <row r="28" s="1" customFormat="1" ht="30" customHeight="1" spans="1:241">
      <c r="A28" s="19"/>
      <c r="B28" s="30"/>
      <c r="C28" s="29"/>
      <c r="D28" s="22"/>
      <c r="E28" s="19" t="s">
        <v>53</v>
      </c>
      <c r="F28" s="26">
        <v>483000</v>
      </c>
      <c r="G28" s="25" t="s">
        <v>54</v>
      </c>
      <c r="H28" s="19"/>
      <c r="I28" s="37">
        <v>8</v>
      </c>
      <c r="J28" s="38">
        <v>4</v>
      </c>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row>
    <row r="29" s="1" customFormat="1" ht="22" customHeight="1" spans="1:241">
      <c r="A29" s="19"/>
      <c r="B29" s="30"/>
      <c r="C29" s="29"/>
      <c r="D29" s="22"/>
      <c r="E29" s="19" t="s">
        <v>29</v>
      </c>
      <c r="F29" s="24">
        <f>34700000-F11-F25</f>
        <v>17750000</v>
      </c>
      <c r="G29" s="25" t="s">
        <v>17</v>
      </c>
      <c r="H29" s="19"/>
      <c r="I29" s="37">
        <v>13</v>
      </c>
      <c r="J29" s="38">
        <v>6</v>
      </c>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row>
    <row r="30" s="1" customFormat="1" ht="22" customHeight="1" spans="1:241">
      <c r="A30" s="19"/>
      <c r="B30" s="30"/>
      <c r="C30" s="29"/>
      <c r="D30" s="22"/>
      <c r="E30" s="19" t="s">
        <v>55</v>
      </c>
      <c r="F30" s="24">
        <v>776139</v>
      </c>
      <c r="G30" s="25" t="s">
        <v>56</v>
      </c>
      <c r="H30" s="19"/>
      <c r="I30" s="37">
        <v>16</v>
      </c>
      <c r="J30" s="38">
        <v>9</v>
      </c>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row>
    <row r="31" s="1" customFormat="1" ht="22" customHeight="1" spans="1:241">
      <c r="A31" s="19"/>
      <c r="B31" s="30"/>
      <c r="C31" s="29"/>
      <c r="D31" s="22"/>
      <c r="E31" s="23" t="s">
        <v>26</v>
      </c>
      <c r="F31" s="26">
        <v>75906</v>
      </c>
      <c r="G31" s="25" t="s">
        <v>25</v>
      </c>
      <c r="H31" s="23"/>
      <c r="I31" s="35">
        <v>21</v>
      </c>
      <c r="J31" s="36">
        <v>2</v>
      </c>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c r="IA31" s="34"/>
      <c r="IB31" s="34"/>
      <c r="IC31" s="34"/>
      <c r="ID31" s="34"/>
      <c r="IE31" s="34"/>
      <c r="IF31" s="34"/>
      <c r="IG31" s="34"/>
    </row>
    <row r="32" s="1" customFormat="1" ht="22" customHeight="1" spans="1:241">
      <c r="A32" s="19"/>
      <c r="B32" s="30"/>
      <c r="C32" s="29"/>
      <c r="D32" s="22"/>
      <c r="E32" s="23" t="s">
        <v>57</v>
      </c>
      <c r="F32" s="26">
        <v>1790700</v>
      </c>
      <c r="G32" s="25" t="s">
        <v>58</v>
      </c>
      <c r="H32" s="23"/>
      <c r="I32" s="35">
        <v>15</v>
      </c>
      <c r="J32" s="36">
        <v>7</v>
      </c>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c r="IA32" s="34"/>
      <c r="IB32" s="34"/>
      <c r="IC32" s="34"/>
      <c r="ID32" s="34"/>
      <c r="IE32" s="34"/>
      <c r="IF32" s="34"/>
      <c r="IG32" s="34"/>
    </row>
    <row r="33" s="1" customFormat="1" ht="22" customHeight="1" spans="1:241">
      <c r="A33" s="19"/>
      <c r="B33" s="30"/>
      <c r="C33" s="29"/>
      <c r="D33" s="22"/>
      <c r="E33" s="23" t="s">
        <v>57</v>
      </c>
      <c r="F33" s="26">
        <v>1175168</v>
      </c>
      <c r="G33" s="25" t="s">
        <v>59</v>
      </c>
      <c r="H33" s="23"/>
      <c r="I33" s="35">
        <v>27</v>
      </c>
      <c r="J33" s="36">
        <v>12</v>
      </c>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4"/>
      <c r="HG33" s="34"/>
      <c r="HH33" s="34"/>
      <c r="HI33" s="34"/>
      <c r="HJ33" s="34"/>
      <c r="HK33" s="34"/>
      <c r="HL33" s="34"/>
      <c r="HM33" s="34"/>
      <c r="HN33" s="34"/>
      <c r="HO33" s="34"/>
      <c r="HP33" s="34"/>
      <c r="HQ33" s="34"/>
      <c r="HR33" s="34"/>
      <c r="HS33" s="34"/>
      <c r="HT33" s="34"/>
      <c r="HU33" s="34"/>
      <c r="HV33" s="34"/>
      <c r="HW33" s="34"/>
      <c r="HX33" s="34"/>
      <c r="HY33" s="34"/>
      <c r="HZ33" s="34"/>
      <c r="IA33" s="34"/>
      <c r="IB33" s="34"/>
      <c r="IC33" s="34"/>
      <c r="ID33" s="34"/>
      <c r="IE33" s="34"/>
      <c r="IF33" s="34"/>
      <c r="IG33" s="34"/>
    </row>
    <row r="34" s="1" customFormat="1" ht="36" customHeight="1" spans="1:241">
      <c r="A34" s="19" t="s">
        <v>60</v>
      </c>
      <c r="B34" s="20" t="s">
        <v>61</v>
      </c>
      <c r="C34" s="21" t="s">
        <v>15</v>
      </c>
      <c r="D34" s="22">
        <v>48290000</v>
      </c>
      <c r="E34" s="23" t="s">
        <v>30</v>
      </c>
      <c r="F34" s="26">
        <f>35000000-F12-F22-F24-7500000</f>
        <v>4345000</v>
      </c>
      <c r="G34" s="25" t="s">
        <v>17</v>
      </c>
      <c r="H34" s="23">
        <f>D34-F34-F35-F36-F37-F39-F40-F41-F42-F43-F44-F45-F46-F47-F48-F38</f>
        <v>174135</v>
      </c>
      <c r="I34" s="35">
        <v>31</v>
      </c>
      <c r="J34" s="36">
        <v>18</v>
      </c>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c r="IA34" s="34"/>
      <c r="IB34" s="34"/>
      <c r="IC34" s="34"/>
      <c r="ID34" s="34"/>
      <c r="IE34" s="34"/>
      <c r="IF34" s="34"/>
      <c r="IG34" s="34"/>
    </row>
    <row r="35" s="1" customFormat="1" ht="28" customHeight="1" spans="1:241">
      <c r="A35" s="19"/>
      <c r="B35" s="20"/>
      <c r="C35" s="21"/>
      <c r="D35" s="22"/>
      <c r="E35" s="23" t="s">
        <v>62</v>
      </c>
      <c r="F35" s="31">
        <v>20000000</v>
      </c>
      <c r="G35" s="25" t="s">
        <v>63</v>
      </c>
      <c r="H35" s="23"/>
      <c r="I35" s="35">
        <v>39</v>
      </c>
      <c r="J35" s="36" t="s">
        <v>64</v>
      </c>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c r="IA35" s="34"/>
      <c r="IB35" s="34"/>
      <c r="IC35" s="34"/>
      <c r="ID35" s="34"/>
      <c r="IE35" s="34"/>
      <c r="IF35" s="34"/>
      <c r="IG35" s="34"/>
    </row>
    <row r="36" s="1" customFormat="1" ht="30" customHeight="1" spans="1:241">
      <c r="A36" s="19"/>
      <c r="B36" s="20"/>
      <c r="C36" s="21"/>
      <c r="D36" s="22"/>
      <c r="E36" s="23" t="s">
        <v>65</v>
      </c>
      <c r="F36" s="31">
        <v>7200000</v>
      </c>
      <c r="G36" s="25" t="s">
        <v>66</v>
      </c>
      <c r="H36" s="23"/>
      <c r="I36" s="35">
        <v>42</v>
      </c>
      <c r="J36" s="36">
        <v>23</v>
      </c>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c r="HG36" s="34"/>
      <c r="HH36" s="34"/>
      <c r="HI36" s="34"/>
      <c r="HJ36" s="34"/>
      <c r="HK36" s="34"/>
      <c r="HL36" s="34"/>
      <c r="HM36" s="34"/>
      <c r="HN36" s="34"/>
      <c r="HO36" s="34"/>
      <c r="HP36" s="34"/>
      <c r="HQ36" s="34"/>
      <c r="HR36" s="34"/>
      <c r="HS36" s="34"/>
      <c r="HT36" s="34"/>
      <c r="HU36" s="34"/>
      <c r="HV36" s="34"/>
      <c r="HW36" s="34"/>
      <c r="HX36" s="34"/>
      <c r="HY36" s="34"/>
      <c r="HZ36" s="34"/>
      <c r="IA36" s="34"/>
      <c r="IB36" s="34"/>
      <c r="IC36" s="34"/>
      <c r="ID36" s="34"/>
      <c r="IE36" s="34"/>
      <c r="IF36" s="34"/>
      <c r="IG36" s="34"/>
    </row>
    <row r="37" s="1" customFormat="1" ht="30" customHeight="1" spans="1:241">
      <c r="A37" s="19"/>
      <c r="B37" s="20"/>
      <c r="C37" s="21"/>
      <c r="D37" s="22"/>
      <c r="E37" s="23" t="s">
        <v>65</v>
      </c>
      <c r="F37" s="31">
        <v>2080000</v>
      </c>
      <c r="G37" s="25" t="s">
        <v>67</v>
      </c>
      <c r="H37" s="23"/>
      <c r="I37" s="35">
        <v>45</v>
      </c>
      <c r="J37" s="36">
        <v>20</v>
      </c>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c r="GU37" s="34"/>
      <c r="GV37" s="34"/>
      <c r="GW37" s="34"/>
      <c r="GX37" s="34"/>
      <c r="GY37" s="34"/>
      <c r="GZ37" s="34"/>
      <c r="HA37" s="34"/>
      <c r="HB37" s="34"/>
      <c r="HC37" s="34"/>
      <c r="HD37" s="34"/>
      <c r="HE37" s="34"/>
      <c r="HF37" s="34"/>
      <c r="HG37" s="34"/>
      <c r="HH37" s="34"/>
      <c r="HI37" s="34"/>
      <c r="HJ37" s="34"/>
      <c r="HK37" s="34"/>
      <c r="HL37" s="34"/>
      <c r="HM37" s="34"/>
      <c r="HN37" s="34"/>
      <c r="HO37" s="34"/>
      <c r="HP37" s="34"/>
      <c r="HQ37" s="34"/>
      <c r="HR37" s="34"/>
      <c r="HS37" s="34"/>
      <c r="HT37" s="34"/>
      <c r="HU37" s="34"/>
      <c r="HV37" s="34"/>
      <c r="HW37" s="34"/>
      <c r="HX37" s="34"/>
      <c r="HY37" s="34"/>
      <c r="HZ37" s="34"/>
      <c r="IA37" s="34"/>
      <c r="IB37" s="34"/>
      <c r="IC37" s="34"/>
      <c r="ID37" s="34"/>
      <c r="IE37" s="34"/>
      <c r="IF37" s="34"/>
      <c r="IG37" s="34"/>
    </row>
    <row r="38" s="1" customFormat="1" ht="30" customHeight="1" spans="1:241">
      <c r="A38" s="19"/>
      <c r="B38" s="20"/>
      <c r="C38" s="21"/>
      <c r="D38" s="22"/>
      <c r="E38" s="23" t="s">
        <v>68</v>
      </c>
      <c r="F38" s="31">
        <v>515904</v>
      </c>
      <c r="G38" s="25" t="s">
        <v>67</v>
      </c>
      <c r="H38" s="23"/>
      <c r="I38" s="35">
        <v>94</v>
      </c>
      <c r="J38" s="36">
        <v>20</v>
      </c>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c r="EV38" s="34"/>
      <c r="EW38" s="34"/>
      <c r="EX38" s="34"/>
      <c r="EY38" s="34"/>
      <c r="EZ38" s="34"/>
      <c r="FA38" s="34"/>
      <c r="FB38" s="34"/>
      <c r="FC38" s="34"/>
      <c r="FD38" s="34"/>
      <c r="FE38" s="34"/>
      <c r="FF38" s="34"/>
      <c r="FG38" s="34"/>
      <c r="FH38" s="34"/>
      <c r="FI38" s="34"/>
      <c r="FJ38" s="34"/>
      <c r="FK38" s="34"/>
      <c r="FL38" s="34"/>
      <c r="FM38" s="34"/>
      <c r="FN38" s="34"/>
      <c r="FO38" s="34"/>
      <c r="FP38" s="34"/>
      <c r="FQ38" s="34"/>
      <c r="FR38" s="34"/>
      <c r="FS38" s="34"/>
      <c r="FT38" s="34"/>
      <c r="FU38" s="34"/>
      <c r="FV38" s="34"/>
      <c r="FW38" s="34"/>
      <c r="FX38" s="34"/>
      <c r="FY38" s="34"/>
      <c r="FZ38" s="34"/>
      <c r="GA38" s="34"/>
      <c r="GB38" s="34"/>
      <c r="GC38" s="34"/>
      <c r="GD38" s="34"/>
      <c r="GE38" s="34"/>
      <c r="GF38" s="34"/>
      <c r="GG38" s="34"/>
      <c r="GH38" s="34"/>
      <c r="GI38" s="34"/>
      <c r="GJ38" s="34"/>
      <c r="GK38" s="34"/>
      <c r="GL38" s="34"/>
      <c r="GM38" s="34"/>
      <c r="GN38" s="34"/>
      <c r="GO38" s="34"/>
      <c r="GP38" s="34"/>
      <c r="GQ38" s="34"/>
      <c r="GR38" s="34"/>
      <c r="GS38" s="34"/>
      <c r="GT38" s="34"/>
      <c r="GU38" s="34"/>
      <c r="GV38" s="34"/>
      <c r="GW38" s="34"/>
      <c r="GX38" s="34"/>
      <c r="GY38" s="34"/>
      <c r="GZ38" s="34"/>
      <c r="HA38" s="34"/>
      <c r="HB38" s="34"/>
      <c r="HC38" s="34"/>
      <c r="HD38" s="34"/>
      <c r="HE38" s="34"/>
      <c r="HF38" s="34"/>
      <c r="HG38" s="34"/>
      <c r="HH38" s="34"/>
      <c r="HI38" s="34"/>
      <c r="HJ38" s="34"/>
      <c r="HK38" s="34"/>
      <c r="HL38" s="34"/>
      <c r="HM38" s="34"/>
      <c r="HN38" s="34"/>
      <c r="HO38" s="34"/>
      <c r="HP38" s="34"/>
      <c r="HQ38" s="34"/>
      <c r="HR38" s="34"/>
      <c r="HS38" s="34"/>
      <c r="HT38" s="34"/>
      <c r="HU38" s="34"/>
      <c r="HV38" s="34"/>
      <c r="HW38" s="34"/>
      <c r="HX38" s="34"/>
      <c r="HY38" s="34"/>
      <c r="HZ38" s="34"/>
      <c r="IA38" s="34"/>
      <c r="IB38" s="34"/>
      <c r="IC38" s="34"/>
      <c r="ID38" s="34"/>
      <c r="IE38" s="34"/>
      <c r="IF38" s="34"/>
      <c r="IG38" s="34"/>
    </row>
    <row r="39" s="1" customFormat="1" ht="28" customHeight="1" spans="1:241">
      <c r="A39" s="19"/>
      <c r="B39" s="20"/>
      <c r="C39" s="21"/>
      <c r="D39" s="22"/>
      <c r="E39" s="23" t="s">
        <v>69</v>
      </c>
      <c r="F39" s="31">
        <v>1350000</v>
      </c>
      <c r="G39" s="25" t="s">
        <v>70</v>
      </c>
      <c r="H39" s="23"/>
      <c r="I39" s="35">
        <v>47</v>
      </c>
      <c r="J39" s="36">
        <v>25</v>
      </c>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4"/>
      <c r="FY39" s="34"/>
      <c r="FZ39" s="34"/>
      <c r="GA39" s="34"/>
      <c r="GB39" s="34"/>
      <c r="GC39" s="34"/>
      <c r="GD39" s="34"/>
      <c r="GE39" s="34"/>
      <c r="GF39" s="34"/>
      <c r="GG39" s="34"/>
      <c r="GH39" s="34"/>
      <c r="GI39" s="34"/>
      <c r="GJ39" s="34"/>
      <c r="GK39" s="34"/>
      <c r="GL39" s="34"/>
      <c r="GM39" s="34"/>
      <c r="GN39" s="34"/>
      <c r="GO39" s="34"/>
      <c r="GP39" s="34"/>
      <c r="GQ39" s="34"/>
      <c r="GR39" s="34"/>
      <c r="GS39" s="34"/>
      <c r="GT39" s="34"/>
      <c r="GU39" s="34"/>
      <c r="GV39" s="34"/>
      <c r="GW39" s="34"/>
      <c r="GX39" s="34"/>
      <c r="GY39" s="34"/>
      <c r="GZ39" s="34"/>
      <c r="HA39" s="34"/>
      <c r="HB39" s="34"/>
      <c r="HC39" s="34"/>
      <c r="HD39" s="34"/>
      <c r="HE39" s="34"/>
      <c r="HF39" s="34"/>
      <c r="HG39" s="34"/>
      <c r="HH39" s="34"/>
      <c r="HI39" s="34"/>
      <c r="HJ39" s="34"/>
      <c r="HK39" s="34"/>
      <c r="HL39" s="34"/>
      <c r="HM39" s="34"/>
      <c r="HN39" s="34"/>
      <c r="HO39" s="34"/>
      <c r="HP39" s="34"/>
      <c r="HQ39" s="34"/>
      <c r="HR39" s="34"/>
      <c r="HS39" s="34"/>
      <c r="HT39" s="34"/>
      <c r="HU39" s="34"/>
      <c r="HV39" s="34"/>
      <c r="HW39" s="34"/>
      <c r="HX39" s="34"/>
      <c r="HY39" s="34"/>
      <c r="HZ39" s="34"/>
      <c r="IA39" s="34"/>
      <c r="IB39" s="34"/>
      <c r="IC39" s="34"/>
      <c r="ID39" s="34"/>
      <c r="IE39" s="34"/>
      <c r="IF39" s="34"/>
      <c r="IG39" s="34"/>
    </row>
    <row r="40" s="1" customFormat="1" ht="36" customHeight="1" spans="1:241">
      <c r="A40" s="19"/>
      <c r="B40" s="20"/>
      <c r="C40" s="21"/>
      <c r="D40" s="22"/>
      <c r="E40" s="23" t="s">
        <v>69</v>
      </c>
      <c r="F40" s="31">
        <v>999870</v>
      </c>
      <c r="G40" s="25" t="s">
        <v>71</v>
      </c>
      <c r="H40" s="23"/>
      <c r="I40" s="35">
        <v>50</v>
      </c>
      <c r="J40" s="36">
        <v>35</v>
      </c>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c r="EV40" s="34"/>
      <c r="EW40" s="34"/>
      <c r="EX40" s="34"/>
      <c r="EY40" s="34"/>
      <c r="EZ40" s="34"/>
      <c r="FA40" s="34"/>
      <c r="FB40" s="34"/>
      <c r="FC40" s="34"/>
      <c r="FD40" s="34"/>
      <c r="FE40" s="34"/>
      <c r="FF40" s="34"/>
      <c r="FG40" s="34"/>
      <c r="FH40" s="34"/>
      <c r="FI40" s="34"/>
      <c r="FJ40" s="34"/>
      <c r="FK40" s="34"/>
      <c r="FL40" s="34"/>
      <c r="FM40" s="34"/>
      <c r="FN40" s="34"/>
      <c r="FO40" s="34"/>
      <c r="FP40" s="34"/>
      <c r="FQ40" s="34"/>
      <c r="FR40" s="34"/>
      <c r="FS40" s="34"/>
      <c r="FT40" s="34"/>
      <c r="FU40" s="34"/>
      <c r="FV40" s="34"/>
      <c r="FW40" s="34"/>
      <c r="FX40" s="34"/>
      <c r="FY40" s="34"/>
      <c r="FZ40" s="34"/>
      <c r="GA40" s="34"/>
      <c r="GB40" s="34"/>
      <c r="GC40" s="34"/>
      <c r="GD40" s="34"/>
      <c r="GE40" s="34"/>
      <c r="GF40" s="34"/>
      <c r="GG40" s="34"/>
      <c r="GH40" s="34"/>
      <c r="GI40" s="34"/>
      <c r="GJ40" s="34"/>
      <c r="GK40" s="34"/>
      <c r="GL40" s="34"/>
      <c r="GM40" s="34"/>
      <c r="GN40" s="34"/>
      <c r="GO40" s="34"/>
      <c r="GP40" s="34"/>
      <c r="GQ40" s="34"/>
      <c r="GR40" s="34"/>
      <c r="GS40" s="34"/>
      <c r="GT40" s="34"/>
      <c r="GU40" s="34"/>
      <c r="GV40" s="34"/>
      <c r="GW40" s="34"/>
      <c r="GX40" s="34"/>
      <c r="GY40" s="34"/>
      <c r="GZ40" s="34"/>
      <c r="HA40" s="34"/>
      <c r="HB40" s="34"/>
      <c r="HC40" s="34"/>
      <c r="HD40" s="34"/>
      <c r="HE40" s="34"/>
      <c r="HF40" s="34"/>
      <c r="HG40" s="34"/>
      <c r="HH40" s="34"/>
      <c r="HI40" s="34"/>
      <c r="HJ40" s="34"/>
      <c r="HK40" s="34"/>
      <c r="HL40" s="34"/>
      <c r="HM40" s="34"/>
      <c r="HN40" s="34"/>
      <c r="HO40" s="34"/>
      <c r="HP40" s="34"/>
      <c r="HQ40" s="34"/>
      <c r="HR40" s="34"/>
      <c r="HS40" s="34"/>
      <c r="HT40" s="34"/>
      <c r="HU40" s="34"/>
      <c r="HV40" s="34"/>
      <c r="HW40" s="34"/>
      <c r="HX40" s="34"/>
      <c r="HY40" s="34"/>
      <c r="HZ40" s="34"/>
      <c r="IA40" s="34"/>
      <c r="IB40" s="34"/>
      <c r="IC40" s="34"/>
      <c r="ID40" s="34"/>
      <c r="IE40" s="34"/>
      <c r="IF40" s="34"/>
      <c r="IG40" s="34"/>
    </row>
    <row r="41" s="1" customFormat="1" ht="32" customHeight="1" spans="1:241">
      <c r="A41" s="19"/>
      <c r="B41" s="20"/>
      <c r="C41" s="21"/>
      <c r="D41" s="22"/>
      <c r="E41" s="23" t="s">
        <v>69</v>
      </c>
      <c r="F41" s="31">
        <v>498639</v>
      </c>
      <c r="G41" s="25" t="s">
        <v>72</v>
      </c>
      <c r="H41" s="23"/>
      <c r="I41" s="35">
        <v>51</v>
      </c>
      <c r="J41" s="36">
        <v>36</v>
      </c>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4"/>
      <c r="FG41" s="34"/>
      <c r="FH41" s="34"/>
      <c r="FI41" s="34"/>
      <c r="FJ41" s="34"/>
      <c r="FK41" s="34"/>
      <c r="FL41" s="34"/>
      <c r="FM41" s="34"/>
      <c r="FN41" s="34"/>
      <c r="FO41" s="34"/>
      <c r="FP41" s="34"/>
      <c r="FQ41" s="34"/>
      <c r="FR41" s="34"/>
      <c r="FS41" s="34"/>
      <c r="FT41" s="34"/>
      <c r="FU41" s="34"/>
      <c r="FV41" s="34"/>
      <c r="FW41" s="34"/>
      <c r="FX41" s="34"/>
      <c r="FY41" s="34"/>
      <c r="FZ41" s="34"/>
      <c r="GA41" s="34"/>
      <c r="GB41" s="34"/>
      <c r="GC41" s="34"/>
      <c r="GD41" s="34"/>
      <c r="GE41" s="34"/>
      <c r="GF41" s="34"/>
      <c r="GG41" s="34"/>
      <c r="GH41" s="34"/>
      <c r="GI41" s="34"/>
      <c r="GJ41" s="34"/>
      <c r="GK41" s="34"/>
      <c r="GL41" s="34"/>
      <c r="GM41" s="34"/>
      <c r="GN41" s="34"/>
      <c r="GO41" s="34"/>
      <c r="GP41" s="34"/>
      <c r="GQ41" s="34"/>
      <c r="GR41" s="34"/>
      <c r="GS41" s="34"/>
      <c r="GT41" s="34"/>
      <c r="GU41" s="34"/>
      <c r="GV41" s="34"/>
      <c r="GW41" s="34"/>
      <c r="GX41" s="34"/>
      <c r="GY41" s="34"/>
      <c r="GZ41" s="34"/>
      <c r="HA41" s="34"/>
      <c r="HB41" s="34"/>
      <c r="HC41" s="34"/>
      <c r="HD41" s="34"/>
      <c r="HE41" s="34"/>
      <c r="HF41" s="34"/>
      <c r="HG41" s="34"/>
      <c r="HH41" s="34"/>
      <c r="HI41" s="34"/>
      <c r="HJ41" s="34"/>
      <c r="HK41" s="34"/>
      <c r="HL41" s="34"/>
      <c r="HM41" s="34"/>
      <c r="HN41" s="34"/>
      <c r="HO41" s="34"/>
      <c r="HP41" s="34"/>
      <c r="HQ41" s="34"/>
      <c r="HR41" s="34"/>
      <c r="HS41" s="34"/>
      <c r="HT41" s="34"/>
      <c r="HU41" s="34"/>
      <c r="HV41" s="34"/>
      <c r="HW41" s="34"/>
      <c r="HX41" s="34"/>
      <c r="HY41" s="34"/>
      <c r="HZ41" s="34"/>
      <c r="IA41" s="34"/>
      <c r="IB41" s="34"/>
      <c r="IC41" s="34"/>
      <c r="ID41" s="34"/>
      <c r="IE41" s="34"/>
      <c r="IF41" s="34"/>
      <c r="IG41" s="34"/>
    </row>
    <row r="42" s="1" customFormat="1" ht="31" customHeight="1" spans="1:241">
      <c r="A42" s="19"/>
      <c r="B42" s="20"/>
      <c r="C42" s="21"/>
      <c r="D42" s="22"/>
      <c r="E42" s="23" t="s">
        <v>69</v>
      </c>
      <c r="F42" s="31">
        <v>855440</v>
      </c>
      <c r="G42" s="25" t="s">
        <v>73</v>
      </c>
      <c r="H42" s="23"/>
      <c r="I42" s="35">
        <v>48</v>
      </c>
      <c r="J42" s="36">
        <v>29</v>
      </c>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c r="EP42" s="34"/>
      <c r="EQ42" s="34"/>
      <c r="ER42" s="34"/>
      <c r="ES42" s="34"/>
      <c r="ET42" s="34"/>
      <c r="EU42" s="34"/>
      <c r="EV42" s="34"/>
      <c r="EW42" s="34"/>
      <c r="EX42" s="34"/>
      <c r="EY42" s="34"/>
      <c r="EZ42" s="34"/>
      <c r="FA42" s="34"/>
      <c r="FB42" s="34"/>
      <c r="FC42" s="34"/>
      <c r="FD42" s="34"/>
      <c r="FE42" s="34"/>
      <c r="FF42" s="34"/>
      <c r="FG42" s="34"/>
      <c r="FH42" s="34"/>
      <c r="FI42" s="34"/>
      <c r="FJ42" s="34"/>
      <c r="FK42" s="34"/>
      <c r="FL42" s="34"/>
      <c r="FM42" s="34"/>
      <c r="FN42" s="34"/>
      <c r="FO42" s="34"/>
      <c r="FP42" s="34"/>
      <c r="FQ42" s="34"/>
      <c r="FR42" s="34"/>
      <c r="FS42" s="34"/>
      <c r="FT42" s="34"/>
      <c r="FU42" s="34"/>
      <c r="FV42" s="34"/>
      <c r="FW42" s="34"/>
      <c r="FX42" s="34"/>
      <c r="FY42" s="34"/>
      <c r="FZ42" s="34"/>
      <c r="GA42" s="34"/>
      <c r="GB42" s="34"/>
      <c r="GC42" s="34"/>
      <c r="GD42" s="34"/>
      <c r="GE42" s="34"/>
      <c r="GF42" s="34"/>
      <c r="GG42" s="34"/>
      <c r="GH42" s="34"/>
      <c r="GI42" s="34"/>
      <c r="GJ42" s="34"/>
      <c r="GK42" s="34"/>
      <c r="GL42" s="34"/>
      <c r="GM42" s="34"/>
      <c r="GN42" s="34"/>
      <c r="GO42" s="34"/>
      <c r="GP42" s="34"/>
      <c r="GQ42" s="34"/>
      <c r="GR42" s="34"/>
      <c r="GS42" s="34"/>
      <c r="GT42" s="34"/>
      <c r="GU42" s="34"/>
      <c r="GV42" s="34"/>
      <c r="GW42" s="34"/>
      <c r="GX42" s="34"/>
      <c r="GY42" s="34"/>
      <c r="GZ42" s="34"/>
      <c r="HA42" s="34"/>
      <c r="HB42" s="34"/>
      <c r="HC42" s="34"/>
      <c r="HD42" s="34"/>
      <c r="HE42" s="34"/>
      <c r="HF42" s="34"/>
      <c r="HG42" s="34"/>
      <c r="HH42" s="34"/>
      <c r="HI42" s="34"/>
      <c r="HJ42" s="34"/>
      <c r="HK42" s="34"/>
      <c r="HL42" s="34"/>
      <c r="HM42" s="34"/>
      <c r="HN42" s="34"/>
      <c r="HO42" s="34"/>
      <c r="HP42" s="34"/>
      <c r="HQ42" s="34"/>
      <c r="HR42" s="34"/>
      <c r="HS42" s="34"/>
      <c r="HT42" s="34"/>
      <c r="HU42" s="34"/>
      <c r="HV42" s="34"/>
      <c r="HW42" s="34"/>
      <c r="HX42" s="34"/>
      <c r="HY42" s="34"/>
      <c r="HZ42" s="34"/>
      <c r="IA42" s="34"/>
      <c r="IB42" s="34"/>
      <c r="IC42" s="34"/>
      <c r="ID42" s="34"/>
      <c r="IE42" s="34"/>
      <c r="IF42" s="34"/>
      <c r="IG42" s="34"/>
    </row>
    <row r="43" s="1" customFormat="1" ht="39" customHeight="1" spans="1:241">
      <c r="A43" s="19"/>
      <c r="B43" s="20"/>
      <c r="C43" s="21"/>
      <c r="D43" s="22"/>
      <c r="E43" s="23" t="s">
        <v>69</v>
      </c>
      <c r="F43" s="31">
        <v>1279852</v>
      </c>
      <c r="G43" s="25" t="s">
        <v>74</v>
      </c>
      <c r="H43" s="23"/>
      <c r="I43" s="35">
        <v>49</v>
      </c>
      <c r="J43" s="36">
        <v>30</v>
      </c>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c r="EV43" s="34"/>
      <c r="EW43" s="34"/>
      <c r="EX43" s="34"/>
      <c r="EY43" s="34"/>
      <c r="EZ43" s="34"/>
      <c r="FA43" s="34"/>
      <c r="FB43" s="34"/>
      <c r="FC43" s="34"/>
      <c r="FD43" s="34"/>
      <c r="FE43" s="34"/>
      <c r="FF43" s="34"/>
      <c r="FG43" s="34"/>
      <c r="FH43" s="34"/>
      <c r="FI43" s="34"/>
      <c r="FJ43" s="34"/>
      <c r="FK43" s="34"/>
      <c r="FL43" s="34"/>
      <c r="FM43" s="34"/>
      <c r="FN43" s="34"/>
      <c r="FO43" s="34"/>
      <c r="FP43" s="34"/>
      <c r="FQ43" s="34"/>
      <c r="FR43" s="34"/>
      <c r="FS43" s="34"/>
      <c r="FT43" s="34"/>
      <c r="FU43" s="34"/>
      <c r="FV43" s="34"/>
      <c r="FW43" s="34"/>
      <c r="FX43" s="34"/>
      <c r="FY43" s="34"/>
      <c r="FZ43" s="34"/>
      <c r="GA43" s="34"/>
      <c r="GB43" s="34"/>
      <c r="GC43" s="34"/>
      <c r="GD43" s="34"/>
      <c r="GE43" s="34"/>
      <c r="GF43" s="34"/>
      <c r="GG43" s="34"/>
      <c r="GH43" s="34"/>
      <c r="GI43" s="34"/>
      <c r="GJ43" s="34"/>
      <c r="GK43" s="34"/>
      <c r="GL43" s="34"/>
      <c r="GM43" s="34"/>
      <c r="GN43" s="34"/>
      <c r="GO43" s="34"/>
      <c r="GP43" s="34"/>
      <c r="GQ43" s="34"/>
      <c r="GR43" s="34"/>
      <c r="GS43" s="34"/>
      <c r="GT43" s="34"/>
      <c r="GU43" s="34"/>
      <c r="GV43" s="34"/>
      <c r="GW43" s="34"/>
      <c r="GX43" s="34"/>
      <c r="GY43" s="34"/>
      <c r="GZ43" s="34"/>
      <c r="HA43" s="34"/>
      <c r="HB43" s="34"/>
      <c r="HC43" s="34"/>
      <c r="HD43" s="34"/>
      <c r="HE43" s="34"/>
      <c r="HF43" s="34"/>
      <c r="HG43" s="34"/>
      <c r="HH43" s="34"/>
      <c r="HI43" s="34"/>
      <c r="HJ43" s="34"/>
      <c r="HK43" s="34"/>
      <c r="HL43" s="34"/>
      <c r="HM43" s="34"/>
      <c r="HN43" s="34"/>
      <c r="HO43" s="34"/>
      <c r="HP43" s="34"/>
      <c r="HQ43" s="34"/>
      <c r="HR43" s="34"/>
      <c r="HS43" s="34"/>
      <c r="HT43" s="34"/>
      <c r="HU43" s="34"/>
      <c r="HV43" s="34"/>
      <c r="HW43" s="34"/>
      <c r="HX43" s="34"/>
      <c r="HY43" s="34"/>
      <c r="HZ43" s="34"/>
      <c r="IA43" s="34"/>
      <c r="IB43" s="34"/>
      <c r="IC43" s="34"/>
      <c r="ID43" s="34"/>
      <c r="IE43" s="34"/>
      <c r="IF43" s="34"/>
      <c r="IG43" s="34"/>
    </row>
    <row r="44" s="1" customFormat="1" ht="27" customHeight="1" spans="1:241">
      <c r="A44" s="19"/>
      <c r="B44" s="20"/>
      <c r="C44" s="21"/>
      <c r="D44" s="22"/>
      <c r="E44" s="23" t="s">
        <v>75</v>
      </c>
      <c r="F44" s="31">
        <f>2497000-F93-F94</f>
        <v>937000</v>
      </c>
      <c r="G44" s="25" t="s">
        <v>76</v>
      </c>
      <c r="H44" s="23"/>
      <c r="I44" s="35">
        <v>63</v>
      </c>
      <c r="J44" s="36">
        <v>50</v>
      </c>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c r="EP44" s="34"/>
      <c r="EQ44" s="34"/>
      <c r="ER44" s="34"/>
      <c r="ES44" s="34"/>
      <c r="ET44" s="34"/>
      <c r="EU44" s="34"/>
      <c r="EV44" s="34"/>
      <c r="EW44" s="34"/>
      <c r="EX44" s="34"/>
      <c r="EY44" s="34"/>
      <c r="EZ44" s="34"/>
      <c r="FA44" s="34"/>
      <c r="FB44" s="34"/>
      <c r="FC44" s="34"/>
      <c r="FD44" s="34"/>
      <c r="FE44" s="34"/>
      <c r="FF44" s="34"/>
      <c r="FG44" s="34"/>
      <c r="FH44" s="34"/>
      <c r="FI44" s="34"/>
      <c r="FJ44" s="34"/>
      <c r="FK44" s="34"/>
      <c r="FL44" s="34"/>
      <c r="FM44" s="34"/>
      <c r="FN44" s="34"/>
      <c r="FO44" s="34"/>
      <c r="FP44" s="34"/>
      <c r="FQ44" s="34"/>
      <c r="FR44" s="34"/>
      <c r="FS44" s="34"/>
      <c r="FT44" s="34"/>
      <c r="FU44" s="34"/>
      <c r="FV44" s="34"/>
      <c r="FW44" s="34"/>
      <c r="FX44" s="34"/>
      <c r="FY44" s="34"/>
      <c r="FZ44" s="34"/>
      <c r="GA44" s="34"/>
      <c r="GB44" s="34"/>
      <c r="GC44" s="34"/>
      <c r="GD44" s="34"/>
      <c r="GE44" s="34"/>
      <c r="GF44" s="34"/>
      <c r="GG44" s="34"/>
      <c r="GH44" s="34"/>
      <c r="GI44" s="34"/>
      <c r="GJ44" s="34"/>
      <c r="GK44" s="34"/>
      <c r="GL44" s="34"/>
      <c r="GM44" s="34"/>
      <c r="GN44" s="34"/>
      <c r="GO44" s="34"/>
      <c r="GP44" s="34"/>
      <c r="GQ44" s="34"/>
      <c r="GR44" s="34"/>
      <c r="GS44" s="34"/>
      <c r="GT44" s="34"/>
      <c r="GU44" s="34"/>
      <c r="GV44" s="34"/>
      <c r="GW44" s="34"/>
      <c r="GX44" s="34"/>
      <c r="GY44" s="34"/>
      <c r="GZ44" s="34"/>
      <c r="HA44" s="34"/>
      <c r="HB44" s="34"/>
      <c r="HC44" s="34"/>
      <c r="HD44" s="34"/>
      <c r="HE44" s="34"/>
      <c r="HF44" s="34"/>
      <c r="HG44" s="34"/>
      <c r="HH44" s="34"/>
      <c r="HI44" s="34"/>
      <c r="HJ44" s="34"/>
      <c r="HK44" s="34"/>
      <c r="HL44" s="34"/>
      <c r="HM44" s="34"/>
      <c r="HN44" s="34"/>
      <c r="HO44" s="34"/>
      <c r="HP44" s="34"/>
      <c r="HQ44" s="34"/>
      <c r="HR44" s="34"/>
      <c r="HS44" s="34"/>
      <c r="HT44" s="34"/>
      <c r="HU44" s="34"/>
      <c r="HV44" s="34"/>
      <c r="HW44" s="34"/>
      <c r="HX44" s="34"/>
      <c r="HY44" s="34"/>
      <c r="HZ44" s="34"/>
      <c r="IA44" s="34"/>
      <c r="IB44" s="34"/>
      <c r="IC44" s="34"/>
      <c r="ID44" s="34"/>
      <c r="IE44" s="34"/>
      <c r="IF44" s="34"/>
      <c r="IG44" s="34"/>
    </row>
    <row r="45" s="1" customFormat="1" ht="27" customHeight="1" spans="1:241">
      <c r="A45" s="19"/>
      <c r="B45" s="20"/>
      <c r="C45" s="21"/>
      <c r="D45" s="22"/>
      <c r="E45" s="23" t="s">
        <v>77</v>
      </c>
      <c r="F45" s="31">
        <v>2000000</v>
      </c>
      <c r="G45" s="25" t="s">
        <v>78</v>
      </c>
      <c r="H45" s="23"/>
      <c r="I45" s="35">
        <v>76</v>
      </c>
      <c r="J45" s="36">
        <v>42</v>
      </c>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c r="EL45" s="34"/>
      <c r="EM45" s="34"/>
      <c r="EN45" s="34"/>
      <c r="EO45" s="34"/>
      <c r="EP45" s="34"/>
      <c r="EQ45" s="34"/>
      <c r="ER45" s="34"/>
      <c r="ES45" s="34"/>
      <c r="ET45" s="34"/>
      <c r="EU45" s="34"/>
      <c r="EV45" s="34"/>
      <c r="EW45" s="34"/>
      <c r="EX45" s="34"/>
      <c r="EY45" s="34"/>
      <c r="EZ45" s="34"/>
      <c r="FA45" s="34"/>
      <c r="FB45" s="34"/>
      <c r="FC45" s="34"/>
      <c r="FD45" s="34"/>
      <c r="FE45" s="34"/>
      <c r="FF45" s="34"/>
      <c r="FG45" s="34"/>
      <c r="FH45" s="34"/>
      <c r="FI45" s="34"/>
      <c r="FJ45" s="34"/>
      <c r="FK45" s="34"/>
      <c r="FL45" s="34"/>
      <c r="FM45" s="34"/>
      <c r="FN45" s="34"/>
      <c r="FO45" s="34"/>
      <c r="FP45" s="34"/>
      <c r="FQ45" s="34"/>
      <c r="FR45" s="34"/>
      <c r="FS45" s="34"/>
      <c r="FT45" s="34"/>
      <c r="FU45" s="34"/>
      <c r="FV45" s="34"/>
      <c r="FW45" s="34"/>
      <c r="FX45" s="34"/>
      <c r="FY45" s="34"/>
      <c r="FZ45" s="34"/>
      <c r="GA45" s="34"/>
      <c r="GB45" s="34"/>
      <c r="GC45" s="34"/>
      <c r="GD45" s="34"/>
      <c r="GE45" s="34"/>
      <c r="GF45" s="34"/>
      <c r="GG45" s="34"/>
      <c r="GH45" s="34"/>
      <c r="GI45" s="34"/>
      <c r="GJ45" s="34"/>
      <c r="GK45" s="34"/>
      <c r="GL45" s="34"/>
      <c r="GM45" s="34"/>
      <c r="GN45" s="34"/>
      <c r="GO45" s="34"/>
      <c r="GP45" s="34"/>
      <c r="GQ45" s="34"/>
      <c r="GR45" s="34"/>
      <c r="GS45" s="34"/>
      <c r="GT45" s="34"/>
      <c r="GU45" s="34"/>
      <c r="GV45" s="34"/>
      <c r="GW45" s="34"/>
      <c r="GX45" s="34"/>
      <c r="GY45" s="34"/>
      <c r="GZ45" s="34"/>
      <c r="HA45" s="34"/>
      <c r="HB45" s="34"/>
      <c r="HC45" s="34"/>
      <c r="HD45" s="34"/>
      <c r="HE45" s="34"/>
      <c r="HF45" s="34"/>
      <c r="HG45" s="34"/>
      <c r="HH45" s="34"/>
      <c r="HI45" s="34"/>
      <c r="HJ45" s="34"/>
      <c r="HK45" s="34"/>
      <c r="HL45" s="34"/>
      <c r="HM45" s="34"/>
      <c r="HN45" s="34"/>
      <c r="HO45" s="34"/>
      <c r="HP45" s="34"/>
      <c r="HQ45" s="34"/>
      <c r="HR45" s="34"/>
      <c r="HS45" s="34"/>
      <c r="HT45" s="34"/>
      <c r="HU45" s="34"/>
      <c r="HV45" s="34"/>
      <c r="HW45" s="34"/>
      <c r="HX45" s="34"/>
      <c r="HY45" s="34"/>
      <c r="HZ45" s="34"/>
      <c r="IA45" s="34"/>
      <c r="IB45" s="34"/>
      <c r="IC45" s="34"/>
      <c r="ID45" s="34"/>
      <c r="IE45" s="34"/>
      <c r="IF45" s="34"/>
      <c r="IG45" s="34"/>
    </row>
    <row r="46" s="1" customFormat="1" ht="27" customHeight="1" spans="1:241">
      <c r="A46" s="19"/>
      <c r="B46" s="20"/>
      <c r="C46" s="21"/>
      <c r="D46" s="22"/>
      <c r="E46" s="23" t="s">
        <v>77</v>
      </c>
      <c r="F46" s="31">
        <v>4610288</v>
      </c>
      <c r="G46" s="25" t="s">
        <v>79</v>
      </c>
      <c r="H46" s="23"/>
      <c r="I46" s="35">
        <v>78</v>
      </c>
      <c r="J46" s="36">
        <v>52</v>
      </c>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c r="EP46" s="34"/>
      <c r="EQ46" s="34"/>
      <c r="ER46" s="34"/>
      <c r="ES46" s="34"/>
      <c r="ET46" s="34"/>
      <c r="EU46" s="34"/>
      <c r="EV46" s="34"/>
      <c r="EW46" s="34"/>
      <c r="EX46" s="34"/>
      <c r="EY46" s="34"/>
      <c r="EZ46" s="34"/>
      <c r="FA46" s="34"/>
      <c r="FB46" s="34"/>
      <c r="FC46" s="34"/>
      <c r="FD46" s="34"/>
      <c r="FE46" s="34"/>
      <c r="FF46" s="34"/>
      <c r="FG46" s="34"/>
      <c r="FH46" s="34"/>
      <c r="FI46" s="34"/>
      <c r="FJ46" s="34"/>
      <c r="FK46" s="34"/>
      <c r="FL46" s="34"/>
      <c r="FM46" s="34"/>
      <c r="FN46" s="34"/>
      <c r="FO46" s="34"/>
      <c r="FP46" s="34"/>
      <c r="FQ46" s="34"/>
      <c r="FR46" s="34"/>
      <c r="FS46" s="34"/>
      <c r="FT46" s="34"/>
      <c r="FU46" s="34"/>
      <c r="FV46" s="34"/>
      <c r="FW46" s="34"/>
      <c r="FX46" s="34"/>
      <c r="FY46" s="34"/>
      <c r="FZ46" s="34"/>
      <c r="GA46" s="34"/>
      <c r="GB46" s="34"/>
      <c r="GC46" s="34"/>
      <c r="GD46" s="34"/>
      <c r="GE46" s="34"/>
      <c r="GF46" s="34"/>
      <c r="GG46" s="34"/>
      <c r="GH46" s="34"/>
      <c r="GI46" s="34"/>
      <c r="GJ46" s="34"/>
      <c r="GK46" s="34"/>
      <c r="GL46" s="34"/>
      <c r="GM46" s="34"/>
      <c r="GN46" s="34"/>
      <c r="GO46" s="34"/>
      <c r="GP46" s="34"/>
      <c r="GQ46" s="34"/>
      <c r="GR46" s="34"/>
      <c r="GS46" s="34"/>
      <c r="GT46" s="34"/>
      <c r="GU46" s="34"/>
      <c r="GV46" s="34"/>
      <c r="GW46" s="34"/>
      <c r="GX46" s="34"/>
      <c r="GY46" s="34"/>
      <c r="GZ46" s="34"/>
      <c r="HA46" s="34"/>
      <c r="HB46" s="34"/>
      <c r="HC46" s="34"/>
      <c r="HD46" s="34"/>
      <c r="HE46" s="34"/>
      <c r="HF46" s="34"/>
      <c r="HG46" s="34"/>
      <c r="HH46" s="34"/>
      <c r="HI46" s="34"/>
      <c r="HJ46" s="34"/>
      <c r="HK46" s="34"/>
      <c r="HL46" s="34"/>
      <c r="HM46" s="34"/>
      <c r="HN46" s="34"/>
      <c r="HO46" s="34"/>
      <c r="HP46" s="34"/>
      <c r="HQ46" s="34"/>
      <c r="HR46" s="34"/>
      <c r="HS46" s="34"/>
      <c r="HT46" s="34"/>
      <c r="HU46" s="34"/>
      <c r="HV46" s="34"/>
      <c r="HW46" s="34"/>
      <c r="HX46" s="34"/>
      <c r="HY46" s="34"/>
      <c r="HZ46" s="34"/>
      <c r="IA46" s="34"/>
      <c r="IB46" s="34"/>
      <c r="IC46" s="34"/>
      <c r="ID46" s="34"/>
      <c r="IE46" s="34"/>
      <c r="IF46" s="34"/>
      <c r="IG46" s="34"/>
    </row>
    <row r="47" s="1" customFormat="1" ht="27" customHeight="1" spans="1:241">
      <c r="A47" s="19"/>
      <c r="B47" s="20"/>
      <c r="C47" s="21"/>
      <c r="D47" s="22"/>
      <c r="E47" s="23" t="s">
        <v>80</v>
      </c>
      <c r="F47" s="31">
        <f>810541+488771</f>
        <v>1299312</v>
      </c>
      <c r="G47" s="25" t="s">
        <v>79</v>
      </c>
      <c r="H47" s="23"/>
      <c r="I47" s="35">
        <v>78</v>
      </c>
      <c r="J47" s="36">
        <v>52</v>
      </c>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c r="EP47" s="34"/>
      <c r="EQ47" s="34"/>
      <c r="ER47" s="34"/>
      <c r="ES47" s="34"/>
      <c r="ET47" s="34"/>
      <c r="EU47" s="34"/>
      <c r="EV47" s="34"/>
      <c r="EW47" s="34"/>
      <c r="EX47" s="34"/>
      <c r="EY47" s="34"/>
      <c r="EZ47" s="34"/>
      <c r="FA47" s="34"/>
      <c r="FB47" s="34"/>
      <c r="FC47" s="34"/>
      <c r="FD47" s="34"/>
      <c r="FE47" s="34"/>
      <c r="FF47" s="34"/>
      <c r="FG47" s="34"/>
      <c r="FH47" s="34"/>
      <c r="FI47" s="34"/>
      <c r="FJ47" s="34"/>
      <c r="FK47" s="34"/>
      <c r="FL47" s="34"/>
      <c r="FM47" s="34"/>
      <c r="FN47" s="34"/>
      <c r="FO47" s="34"/>
      <c r="FP47" s="34"/>
      <c r="FQ47" s="34"/>
      <c r="FR47" s="34"/>
      <c r="FS47" s="34"/>
      <c r="FT47" s="34"/>
      <c r="FU47" s="34"/>
      <c r="FV47" s="34"/>
      <c r="FW47" s="34"/>
      <c r="FX47" s="34"/>
      <c r="FY47" s="34"/>
      <c r="FZ47" s="34"/>
      <c r="GA47" s="34"/>
      <c r="GB47" s="34"/>
      <c r="GC47" s="34"/>
      <c r="GD47" s="34"/>
      <c r="GE47" s="34"/>
      <c r="GF47" s="34"/>
      <c r="GG47" s="34"/>
      <c r="GH47" s="34"/>
      <c r="GI47" s="34"/>
      <c r="GJ47" s="34"/>
      <c r="GK47" s="34"/>
      <c r="GL47" s="34"/>
      <c r="GM47" s="34"/>
      <c r="GN47" s="34"/>
      <c r="GO47" s="34"/>
      <c r="GP47" s="34"/>
      <c r="GQ47" s="34"/>
      <c r="GR47" s="34"/>
      <c r="GS47" s="34"/>
      <c r="GT47" s="34"/>
      <c r="GU47" s="34"/>
      <c r="GV47" s="34"/>
      <c r="GW47" s="34"/>
      <c r="GX47" s="34"/>
      <c r="GY47" s="34"/>
      <c r="GZ47" s="34"/>
      <c r="HA47" s="34"/>
      <c r="HB47" s="34"/>
      <c r="HC47" s="34"/>
      <c r="HD47" s="34"/>
      <c r="HE47" s="34"/>
      <c r="HF47" s="34"/>
      <c r="HG47" s="34"/>
      <c r="HH47" s="34"/>
      <c r="HI47" s="34"/>
      <c r="HJ47" s="34"/>
      <c r="HK47" s="34"/>
      <c r="HL47" s="34"/>
      <c r="HM47" s="34"/>
      <c r="HN47" s="34"/>
      <c r="HO47" s="34"/>
      <c r="HP47" s="34"/>
      <c r="HQ47" s="34"/>
      <c r="HR47" s="34"/>
      <c r="HS47" s="34"/>
      <c r="HT47" s="34"/>
      <c r="HU47" s="34"/>
      <c r="HV47" s="34"/>
      <c r="HW47" s="34"/>
      <c r="HX47" s="34"/>
      <c r="HY47" s="34"/>
      <c r="HZ47" s="34"/>
      <c r="IA47" s="34"/>
      <c r="IB47" s="34"/>
      <c r="IC47" s="34"/>
      <c r="ID47" s="34"/>
      <c r="IE47" s="34"/>
      <c r="IF47" s="34"/>
      <c r="IG47" s="34"/>
    </row>
    <row r="48" s="1" customFormat="1" ht="27" customHeight="1" spans="1:241">
      <c r="A48" s="19"/>
      <c r="B48" s="20"/>
      <c r="C48" s="21"/>
      <c r="D48" s="22"/>
      <c r="E48" s="23" t="s">
        <v>81</v>
      </c>
      <c r="F48" s="31">
        <v>144560</v>
      </c>
      <c r="G48" s="25" t="s">
        <v>73</v>
      </c>
      <c r="H48" s="23"/>
      <c r="I48" s="35">
        <v>116</v>
      </c>
      <c r="J48" s="36">
        <v>29</v>
      </c>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4"/>
      <c r="DR48" s="34"/>
      <c r="DS48" s="34"/>
      <c r="DT48" s="34"/>
      <c r="DU48" s="34"/>
      <c r="DV48" s="34"/>
      <c r="DW48" s="34"/>
      <c r="DX48" s="34"/>
      <c r="DY48" s="34"/>
      <c r="DZ48" s="34"/>
      <c r="EA48" s="34"/>
      <c r="EB48" s="34"/>
      <c r="EC48" s="34"/>
      <c r="ED48" s="34"/>
      <c r="EE48" s="34"/>
      <c r="EF48" s="34"/>
      <c r="EG48" s="34"/>
      <c r="EH48" s="34"/>
      <c r="EI48" s="34"/>
      <c r="EJ48" s="34"/>
      <c r="EK48" s="34"/>
      <c r="EL48" s="34"/>
      <c r="EM48" s="34"/>
      <c r="EN48" s="34"/>
      <c r="EO48" s="34"/>
      <c r="EP48" s="34"/>
      <c r="EQ48" s="34"/>
      <c r="ER48" s="34"/>
      <c r="ES48" s="34"/>
      <c r="ET48" s="34"/>
      <c r="EU48" s="34"/>
      <c r="EV48" s="34"/>
      <c r="EW48" s="34"/>
      <c r="EX48" s="34"/>
      <c r="EY48" s="34"/>
      <c r="EZ48" s="34"/>
      <c r="FA48" s="34"/>
      <c r="FB48" s="34"/>
      <c r="FC48" s="34"/>
      <c r="FD48" s="34"/>
      <c r="FE48" s="34"/>
      <c r="FF48" s="34"/>
      <c r="FG48" s="34"/>
      <c r="FH48" s="34"/>
      <c r="FI48" s="34"/>
      <c r="FJ48" s="34"/>
      <c r="FK48" s="34"/>
      <c r="FL48" s="34"/>
      <c r="FM48" s="34"/>
      <c r="FN48" s="34"/>
      <c r="FO48" s="34"/>
      <c r="FP48" s="34"/>
      <c r="FQ48" s="34"/>
      <c r="FR48" s="34"/>
      <c r="FS48" s="34"/>
      <c r="FT48" s="34"/>
      <c r="FU48" s="34"/>
      <c r="FV48" s="34"/>
      <c r="FW48" s="34"/>
      <c r="FX48" s="34"/>
      <c r="FY48" s="34"/>
      <c r="FZ48" s="34"/>
      <c r="GA48" s="34"/>
      <c r="GB48" s="34"/>
      <c r="GC48" s="34"/>
      <c r="GD48" s="34"/>
      <c r="GE48" s="34"/>
      <c r="GF48" s="34"/>
      <c r="GG48" s="34"/>
      <c r="GH48" s="34"/>
      <c r="GI48" s="34"/>
      <c r="GJ48" s="34"/>
      <c r="GK48" s="34"/>
      <c r="GL48" s="34"/>
      <c r="GM48" s="34"/>
      <c r="GN48" s="34"/>
      <c r="GO48" s="34"/>
      <c r="GP48" s="34"/>
      <c r="GQ48" s="34"/>
      <c r="GR48" s="34"/>
      <c r="GS48" s="34"/>
      <c r="GT48" s="34"/>
      <c r="GU48" s="34"/>
      <c r="GV48" s="34"/>
      <c r="GW48" s="34"/>
      <c r="GX48" s="34"/>
      <c r="GY48" s="34"/>
      <c r="GZ48" s="34"/>
      <c r="HA48" s="34"/>
      <c r="HB48" s="34"/>
      <c r="HC48" s="34"/>
      <c r="HD48" s="34"/>
      <c r="HE48" s="34"/>
      <c r="HF48" s="34"/>
      <c r="HG48" s="34"/>
      <c r="HH48" s="34"/>
      <c r="HI48" s="34"/>
      <c r="HJ48" s="34"/>
      <c r="HK48" s="34"/>
      <c r="HL48" s="34"/>
      <c r="HM48" s="34"/>
      <c r="HN48" s="34"/>
      <c r="HO48" s="34"/>
      <c r="HP48" s="34"/>
      <c r="HQ48" s="34"/>
      <c r="HR48" s="34"/>
      <c r="HS48" s="34"/>
      <c r="HT48" s="34"/>
      <c r="HU48" s="34"/>
      <c r="HV48" s="34"/>
      <c r="HW48" s="34"/>
      <c r="HX48" s="34"/>
      <c r="HY48" s="34"/>
      <c r="HZ48" s="34"/>
      <c r="IA48" s="34"/>
      <c r="IB48" s="34"/>
      <c r="IC48" s="34"/>
      <c r="ID48" s="34"/>
      <c r="IE48" s="34"/>
      <c r="IF48" s="34"/>
      <c r="IG48" s="34"/>
    </row>
    <row r="49" s="1" customFormat="1" ht="37" customHeight="1" spans="1:241">
      <c r="A49" s="19" t="s">
        <v>82</v>
      </c>
      <c r="B49" s="20" t="s">
        <v>83</v>
      </c>
      <c r="C49" s="21" t="s">
        <v>15</v>
      </c>
      <c r="D49" s="22">
        <v>6820000</v>
      </c>
      <c r="E49" s="23" t="s">
        <v>39</v>
      </c>
      <c r="F49" s="26">
        <v>324538</v>
      </c>
      <c r="G49" s="25" t="s">
        <v>36</v>
      </c>
      <c r="H49" s="23">
        <f>D49-F49-F50-F51-F52-F53</f>
        <v>1897559</v>
      </c>
      <c r="I49" s="35">
        <v>95</v>
      </c>
      <c r="J49" s="36">
        <v>21</v>
      </c>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c r="EL49" s="34"/>
      <c r="EM49" s="34"/>
      <c r="EN49" s="34"/>
      <c r="EO49" s="34"/>
      <c r="EP49" s="34"/>
      <c r="EQ49" s="34"/>
      <c r="ER49" s="34"/>
      <c r="ES49" s="34"/>
      <c r="ET49" s="34"/>
      <c r="EU49" s="34"/>
      <c r="EV49" s="34"/>
      <c r="EW49" s="34"/>
      <c r="EX49" s="34"/>
      <c r="EY49" s="34"/>
      <c r="EZ49" s="34"/>
      <c r="FA49" s="34"/>
      <c r="FB49" s="34"/>
      <c r="FC49" s="34"/>
      <c r="FD49" s="34"/>
      <c r="FE49" s="34"/>
      <c r="FF49" s="34"/>
      <c r="FG49" s="34"/>
      <c r="FH49" s="34"/>
      <c r="FI49" s="34"/>
      <c r="FJ49" s="34"/>
      <c r="FK49" s="34"/>
      <c r="FL49" s="34"/>
      <c r="FM49" s="34"/>
      <c r="FN49" s="34"/>
      <c r="FO49" s="34"/>
      <c r="FP49" s="34"/>
      <c r="FQ49" s="34"/>
      <c r="FR49" s="34"/>
      <c r="FS49" s="34"/>
      <c r="FT49" s="34"/>
      <c r="FU49" s="34"/>
      <c r="FV49" s="34"/>
      <c r="FW49" s="34"/>
      <c r="FX49" s="34"/>
      <c r="FY49" s="34"/>
      <c r="FZ49" s="34"/>
      <c r="GA49" s="34"/>
      <c r="GB49" s="34"/>
      <c r="GC49" s="34"/>
      <c r="GD49" s="34"/>
      <c r="GE49" s="34"/>
      <c r="GF49" s="34"/>
      <c r="GG49" s="34"/>
      <c r="GH49" s="34"/>
      <c r="GI49" s="34"/>
      <c r="GJ49" s="34"/>
      <c r="GK49" s="34"/>
      <c r="GL49" s="34"/>
      <c r="GM49" s="34"/>
      <c r="GN49" s="34"/>
      <c r="GO49" s="34"/>
      <c r="GP49" s="34"/>
      <c r="GQ49" s="34"/>
      <c r="GR49" s="34"/>
      <c r="GS49" s="34"/>
      <c r="GT49" s="34"/>
      <c r="GU49" s="34"/>
      <c r="GV49" s="34"/>
      <c r="GW49" s="34"/>
      <c r="GX49" s="34"/>
      <c r="GY49" s="34"/>
      <c r="GZ49" s="34"/>
      <c r="HA49" s="34"/>
      <c r="HB49" s="34"/>
      <c r="HC49" s="34"/>
      <c r="HD49" s="34"/>
      <c r="HE49" s="34"/>
      <c r="HF49" s="34"/>
      <c r="HG49" s="34"/>
      <c r="HH49" s="34"/>
      <c r="HI49" s="34"/>
      <c r="HJ49" s="34"/>
      <c r="HK49" s="34"/>
      <c r="HL49" s="34"/>
      <c r="HM49" s="34"/>
      <c r="HN49" s="34"/>
      <c r="HO49" s="34"/>
      <c r="HP49" s="34"/>
      <c r="HQ49" s="34"/>
      <c r="HR49" s="34"/>
      <c r="HS49" s="34"/>
      <c r="HT49" s="34"/>
      <c r="HU49" s="34"/>
      <c r="HV49" s="34"/>
      <c r="HW49" s="34"/>
      <c r="HX49" s="34"/>
      <c r="HY49" s="34"/>
      <c r="HZ49" s="34"/>
      <c r="IA49" s="34"/>
      <c r="IB49" s="34"/>
      <c r="IC49" s="34"/>
      <c r="ID49" s="34"/>
      <c r="IE49" s="34"/>
      <c r="IF49" s="34"/>
      <c r="IG49" s="34"/>
    </row>
    <row r="50" s="1" customFormat="1" ht="37" customHeight="1" spans="1:241">
      <c r="A50" s="19"/>
      <c r="B50" s="20"/>
      <c r="C50" s="21"/>
      <c r="D50" s="22"/>
      <c r="E50" s="23" t="s">
        <v>81</v>
      </c>
      <c r="F50" s="32">
        <v>220148</v>
      </c>
      <c r="G50" s="25" t="s">
        <v>74</v>
      </c>
      <c r="H50" s="23"/>
      <c r="I50" s="35">
        <v>117</v>
      </c>
      <c r="J50" s="36">
        <v>30</v>
      </c>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c r="GG50" s="34"/>
      <c r="GH50" s="34"/>
      <c r="GI50" s="34"/>
      <c r="GJ50" s="34"/>
      <c r="GK50" s="34"/>
      <c r="GL50" s="34"/>
      <c r="GM50" s="34"/>
      <c r="GN50" s="34"/>
      <c r="GO50" s="34"/>
      <c r="GP50" s="34"/>
      <c r="GQ50" s="34"/>
      <c r="GR50" s="34"/>
      <c r="GS50" s="34"/>
      <c r="GT50" s="34"/>
      <c r="GU50" s="34"/>
      <c r="GV50" s="34"/>
      <c r="GW50" s="34"/>
      <c r="GX50" s="34"/>
      <c r="GY50" s="34"/>
      <c r="GZ50" s="34"/>
      <c r="HA50" s="34"/>
      <c r="HB50" s="34"/>
      <c r="HC50" s="34"/>
      <c r="HD50" s="34"/>
      <c r="HE50" s="34"/>
      <c r="HF50" s="34"/>
      <c r="HG50" s="34"/>
      <c r="HH50" s="34"/>
      <c r="HI50" s="34"/>
      <c r="HJ50" s="34"/>
      <c r="HK50" s="34"/>
      <c r="HL50" s="34"/>
      <c r="HM50" s="34"/>
      <c r="HN50" s="34"/>
      <c r="HO50" s="34"/>
      <c r="HP50" s="34"/>
      <c r="HQ50" s="34"/>
      <c r="HR50" s="34"/>
      <c r="HS50" s="34"/>
      <c r="HT50" s="34"/>
      <c r="HU50" s="34"/>
      <c r="HV50" s="34"/>
      <c r="HW50" s="34"/>
      <c r="HX50" s="34"/>
      <c r="HY50" s="34"/>
      <c r="HZ50" s="34"/>
      <c r="IA50" s="34"/>
      <c r="IB50" s="34"/>
      <c r="IC50" s="34"/>
      <c r="ID50" s="34"/>
      <c r="IE50" s="34"/>
      <c r="IF50" s="34"/>
      <c r="IG50" s="34"/>
    </row>
    <row r="51" s="1" customFormat="1" ht="37" customHeight="1" spans="1:241">
      <c r="A51" s="19"/>
      <c r="B51" s="20"/>
      <c r="C51" s="21"/>
      <c r="D51" s="22"/>
      <c r="E51" s="23" t="s">
        <v>81</v>
      </c>
      <c r="F51" s="32">
        <v>1880554</v>
      </c>
      <c r="G51" s="25" t="s">
        <v>84</v>
      </c>
      <c r="H51" s="23"/>
      <c r="I51" s="35">
        <v>97</v>
      </c>
      <c r="J51" s="36">
        <v>24</v>
      </c>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34"/>
      <c r="FN51" s="34"/>
      <c r="FO51" s="34"/>
      <c r="FP51" s="34"/>
      <c r="FQ51" s="34"/>
      <c r="FR51" s="34"/>
      <c r="FS51" s="34"/>
      <c r="FT51" s="34"/>
      <c r="FU51" s="34"/>
      <c r="FV51" s="34"/>
      <c r="FW51" s="34"/>
      <c r="FX51" s="34"/>
      <c r="FY51" s="34"/>
      <c r="FZ51" s="34"/>
      <c r="GA51" s="34"/>
      <c r="GB51" s="34"/>
      <c r="GC51" s="34"/>
      <c r="GD51" s="34"/>
      <c r="GE51" s="34"/>
      <c r="GF51" s="34"/>
      <c r="GG51" s="34"/>
      <c r="GH51" s="34"/>
      <c r="GI51" s="34"/>
      <c r="GJ51" s="34"/>
      <c r="GK51" s="34"/>
      <c r="GL51" s="34"/>
      <c r="GM51" s="34"/>
      <c r="GN51" s="34"/>
      <c r="GO51" s="34"/>
      <c r="GP51" s="34"/>
      <c r="GQ51" s="34"/>
      <c r="GR51" s="34"/>
      <c r="GS51" s="34"/>
      <c r="GT51" s="34"/>
      <c r="GU51" s="34"/>
      <c r="GV51" s="34"/>
      <c r="GW51" s="34"/>
      <c r="GX51" s="34"/>
      <c r="GY51" s="34"/>
      <c r="GZ51" s="34"/>
      <c r="HA51" s="34"/>
      <c r="HB51" s="34"/>
      <c r="HC51" s="34"/>
      <c r="HD51" s="34"/>
      <c r="HE51" s="34"/>
      <c r="HF51" s="34"/>
      <c r="HG51" s="34"/>
      <c r="HH51" s="34"/>
      <c r="HI51" s="34"/>
      <c r="HJ51" s="34"/>
      <c r="HK51" s="34"/>
      <c r="HL51" s="34"/>
      <c r="HM51" s="34"/>
      <c r="HN51" s="34"/>
      <c r="HO51" s="34"/>
      <c r="HP51" s="34"/>
      <c r="HQ51" s="34"/>
      <c r="HR51" s="34"/>
      <c r="HS51" s="34"/>
      <c r="HT51" s="34"/>
      <c r="HU51" s="34"/>
      <c r="HV51" s="34"/>
      <c r="HW51" s="34"/>
      <c r="HX51" s="34"/>
      <c r="HY51" s="34"/>
      <c r="HZ51" s="34"/>
      <c r="IA51" s="34"/>
      <c r="IB51" s="34"/>
      <c r="IC51" s="34"/>
      <c r="ID51" s="34"/>
      <c r="IE51" s="34"/>
      <c r="IF51" s="34"/>
      <c r="IG51" s="34"/>
    </row>
    <row r="52" s="1" customFormat="1" ht="37" customHeight="1" spans="1:241">
      <c r="A52" s="19"/>
      <c r="B52" s="20"/>
      <c r="C52" s="21"/>
      <c r="D52" s="22"/>
      <c r="E52" s="23" t="s">
        <v>68</v>
      </c>
      <c r="F52" s="32">
        <v>681259</v>
      </c>
      <c r="G52" s="25" t="s">
        <v>85</v>
      </c>
      <c r="H52" s="23"/>
      <c r="I52" s="35">
        <v>99</v>
      </c>
      <c r="J52" s="36">
        <v>27</v>
      </c>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c r="EL52" s="34"/>
      <c r="EM52" s="34"/>
      <c r="EN52" s="34"/>
      <c r="EO52" s="34"/>
      <c r="EP52" s="34"/>
      <c r="EQ52" s="34"/>
      <c r="ER52" s="34"/>
      <c r="ES52" s="34"/>
      <c r="ET52" s="34"/>
      <c r="EU52" s="34"/>
      <c r="EV52" s="34"/>
      <c r="EW52" s="34"/>
      <c r="EX52" s="34"/>
      <c r="EY52" s="34"/>
      <c r="EZ52" s="34"/>
      <c r="FA52" s="34"/>
      <c r="FB52" s="34"/>
      <c r="FC52" s="34"/>
      <c r="FD52" s="34"/>
      <c r="FE52" s="34"/>
      <c r="FF52" s="34"/>
      <c r="FG52" s="34"/>
      <c r="FH52" s="34"/>
      <c r="FI52" s="34"/>
      <c r="FJ52" s="34"/>
      <c r="FK52" s="34"/>
      <c r="FL52" s="34"/>
      <c r="FM52" s="34"/>
      <c r="FN52" s="34"/>
      <c r="FO52" s="34"/>
      <c r="FP52" s="34"/>
      <c r="FQ52" s="34"/>
      <c r="FR52" s="34"/>
      <c r="FS52" s="34"/>
      <c r="FT52" s="34"/>
      <c r="FU52" s="34"/>
      <c r="FV52" s="34"/>
      <c r="FW52" s="34"/>
      <c r="FX52" s="34"/>
      <c r="FY52" s="34"/>
      <c r="FZ52" s="34"/>
      <c r="GA52" s="34"/>
      <c r="GB52" s="34"/>
      <c r="GC52" s="34"/>
      <c r="GD52" s="34"/>
      <c r="GE52" s="34"/>
      <c r="GF52" s="34"/>
      <c r="GG52" s="34"/>
      <c r="GH52" s="34"/>
      <c r="GI52" s="34"/>
      <c r="GJ52" s="34"/>
      <c r="GK52" s="34"/>
      <c r="GL52" s="34"/>
      <c r="GM52" s="34"/>
      <c r="GN52" s="34"/>
      <c r="GO52" s="34"/>
      <c r="GP52" s="34"/>
      <c r="GQ52" s="34"/>
      <c r="GR52" s="34"/>
      <c r="GS52" s="34"/>
      <c r="GT52" s="34"/>
      <c r="GU52" s="34"/>
      <c r="GV52" s="34"/>
      <c r="GW52" s="34"/>
      <c r="GX52" s="34"/>
      <c r="GY52" s="34"/>
      <c r="GZ52" s="34"/>
      <c r="HA52" s="34"/>
      <c r="HB52" s="34"/>
      <c r="HC52" s="34"/>
      <c r="HD52" s="34"/>
      <c r="HE52" s="34"/>
      <c r="HF52" s="34"/>
      <c r="HG52" s="34"/>
      <c r="HH52" s="34"/>
      <c r="HI52" s="34"/>
      <c r="HJ52" s="34"/>
      <c r="HK52" s="34"/>
      <c r="HL52" s="34"/>
      <c r="HM52" s="34"/>
      <c r="HN52" s="34"/>
      <c r="HO52" s="34"/>
      <c r="HP52" s="34"/>
      <c r="HQ52" s="34"/>
      <c r="HR52" s="34"/>
      <c r="HS52" s="34"/>
      <c r="HT52" s="34"/>
      <c r="HU52" s="34"/>
      <c r="HV52" s="34"/>
      <c r="HW52" s="34"/>
      <c r="HX52" s="34"/>
      <c r="HY52" s="34"/>
      <c r="HZ52" s="34"/>
      <c r="IA52" s="34"/>
      <c r="IB52" s="34"/>
      <c r="IC52" s="34"/>
      <c r="ID52" s="34"/>
      <c r="IE52" s="34"/>
      <c r="IF52" s="34"/>
      <c r="IG52" s="34"/>
    </row>
    <row r="53" s="1" customFormat="1" ht="37" customHeight="1" spans="1:241">
      <c r="A53" s="19"/>
      <c r="B53" s="20"/>
      <c r="C53" s="21"/>
      <c r="D53" s="22"/>
      <c r="E53" s="23" t="s">
        <v>68</v>
      </c>
      <c r="F53" s="32">
        <v>1815942</v>
      </c>
      <c r="G53" s="25" t="s">
        <v>66</v>
      </c>
      <c r="H53" s="23"/>
      <c r="I53" s="35">
        <v>96</v>
      </c>
      <c r="J53" s="36">
        <v>23</v>
      </c>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c r="DA53" s="34"/>
      <c r="DB53" s="34"/>
      <c r="DC53" s="34"/>
      <c r="DD53" s="34"/>
      <c r="DE53" s="34"/>
      <c r="DF53" s="34"/>
      <c r="DG53" s="34"/>
      <c r="DH53" s="34"/>
      <c r="DI53" s="34"/>
      <c r="DJ53" s="34"/>
      <c r="DK53" s="34"/>
      <c r="DL53" s="34"/>
      <c r="DM53" s="34"/>
      <c r="DN53" s="34"/>
      <c r="DO53" s="34"/>
      <c r="DP53" s="34"/>
      <c r="DQ53" s="34"/>
      <c r="DR53" s="34"/>
      <c r="DS53" s="34"/>
      <c r="DT53" s="34"/>
      <c r="DU53" s="34"/>
      <c r="DV53" s="34"/>
      <c r="DW53" s="34"/>
      <c r="DX53" s="34"/>
      <c r="DY53" s="34"/>
      <c r="DZ53" s="34"/>
      <c r="EA53" s="34"/>
      <c r="EB53" s="34"/>
      <c r="EC53" s="34"/>
      <c r="ED53" s="34"/>
      <c r="EE53" s="34"/>
      <c r="EF53" s="34"/>
      <c r="EG53" s="34"/>
      <c r="EH53" s="34"/>
      <c r="EI53" s="34"/>
      <c r="EJ53" s="34"/>
      <c r="EK53" s="34"/>
      <c r="EL53" s="34"/>
      <c r="EM53" s="34"/>
      <c r="EN53" s="34"/>
      <c r="EO53" s="34"/>
      <c r="EP53" s="34"/>
      <c r="EQ53" s="34"/>
      <c r="ER53" s="34"/>
      <c r="ES53" s="34"/>
      <c r="ET53" s="34"/>
      <c r="EU53" s="34"/>
      <c r="EV53" s="34"/>
      <c r="EW53" s="34"/>
      <c r="EX53" s="34"/>
      <c r="EY53" s="34"/>
      <c r="EZ53" s="34"/>
      <c r="FA53" s="34"/>
      <c r="FB53" s="34"/>
      <c r="FC53" s="34"/>
      <c r="FD53" s="34"/>
      <c r="FE53" s="34"/>
      <c r="FF53" s="34"/>
      <c r="FG53" s="34"/>
      <c r="FH53" s="34"/>
      <c r="FI53" s="34"/>
      <c r="FJ53" s="34"/>
      <c r="FK53" s="34"/>
      <c r="FL53" s="34"/>
      <c r="FM53" s="34"/>
      <c r="FN53" s="34"/>
      <c r="FO53" s="34"/>
      <c r="FP53" s="34"/>
      <c r="FQ53" s="34"/>
      <c r="FR53" s="34"/>
      <c r="FS53" s="34"/>
      <c r="FT53" s="34"/>
      <c r="FU53" s="34"/>
      <c r="FV53" s="34"/>
      <c r="FW53" s="34"/>
      <c r="FX53" s="34"/>
      <c r="FY53" s="34"/>
      <c r="FZ53" s="34"/>
      <c r="GA53" s="34"/>
      <c r="GB53" s="34"/>
      <c r="GC53" s="34"/>
      <c r="GD53" s="34"/>
      <c r="GE53" s="34"/>
      <c r="GF53" s="34"/>
      <c r="GG53" s="34"/>
      <c r="GH53" s="34"/>
      <c r="GI53" s="34"/>
      <c r="GJ53" s="34"/>
      <c r="GK53" s="34"/>
      <c r="GL53" s="34"/>
      <c r="GM53" s="34"/>
      <c r="GN53" s="34"/>
      <c r="GO53" s="34"/>
      <c r="GP53" s="34"/>
      <c r="GQ53" s="34"/>
      <c r="GR53" s="34"/>
      <c r="GS53" s="34"/>
      <c r="GT53" s="34"/>
      <c r="GU53" s="34"/>
      <c r="GV53" s="34"/>
      <c r="GW53" s="34"/>
      <c r="GX53" s="34"/>
      <c r="GY53" s="34"/>
      <c r="GZ53" s="34"/>
      <c r="HA53" s="34"/>
      <c r="HB53" s="34"/>
      <c r="HC53" s="34"/>
      <c r="HD53" s="34"/>
      <c r="HE53" s="34"/>
      <c r="HF53" s="34"/>
      <c r="HG53" s="34"/>
      <c r="HH53" s="34"/>
      <c r="HI53" s="34"/>
      <c r="HJ53" s="34"/>
      <c r="HK53" s="34"/>
      <c r="HL53" s="34"/>
      <c r="HM53" s="34"/>
      <c r="HN53" s="34"/>
      <c r="HO53" s="34"/>
      <c r="HP53" s="34"/>
      <c r="HQ53" s="34"/>
      <c r="HR53" s="34"/>
      <c r="HS53" s="34"/>
      <c r="HT53" s="34"/>
      <c r="HU53" s="34"/>
      <c r="HV53" s="34"/>
      <c r="HW53" s="34"/>
      <c r="HX53" s="34"/>
      <c r="HY53" s="34"/>
      <c r="HZ53" s="34"/>
      <c r="IA53" s="34"/>
      <c r="IB53" s="34"/>
      <c r="IC53" s="34"/>
      <c r="ID53" s="34"/>
      <c r="IE53" s="34"/>
      <c r="IF53" s="34"/>
      <c r="IG53" s="34"/>
    </row>
    <row r="54" s="1" customFormat="1" ht="36" customHeight="1" spans="1:241">
      <c r="A54" s="19" t="s">
        <v>86</v>
      </c>
      <c r="B54" s="20" t="s">
        <v>87</v>
      </c>
      <c r="C54" s="21" t="s">
        <v>15</v>
      </c>
      <c r="D54" s="22">
        <v>20300000</v>
      </c>
      <c r="E54" s="23" t="s">
        <v>88</v>
      </c>
      <c r="F54" s="31">
        <v>168966</v>
      </c>
      <c r="G54" s="25" t="s">
        <v>89</v>
      </c>
      <c r="H54" s="23">
        <f>D54-F54-F55-F56-F57-F58-F59-F60-F61-F62-F63-F64-F65-F66-F67-F68-F69-F70-F71-F72-F73-F74-F75-F76-F77-F78</f>
        <v>2581856.2</v>
      </c>
      <c r="I54" s="35">
        <v>28</v>
      </c>
      <c r="J54" s="36">
        <v>14</v>
      </c>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c r="CU54" s="34"/>
      <c r="CV54" s="34"/>
      <c r="CW54" s="34"/>
      <c r="CX54" s="34"/>
      <c r="CY54" s="34"/>
      <c r="CZ54" s="34"/>
      <c r="DA54" s="34"/>
      <c r="DB54" s="34"/>
      <c r="DC54" s="34"/>
      <c r="DD54" s="34"/>
      <c r="DE54" s="34"/>
      <c r="DF54" s="34"/>
      <c r="DG54" s="34"/>
      <c r="DH54" s="34"/>
      <c r="DI54" s="34"/>
      <c r="DJ54" s="34"/>
      <c r="DK54" s="34"/>
      <c r="DL54" s="34"/>
      <c r="DM54" s="34"/>
      <c r="DN54" s="34"/>
      <c r="DO54" s="34"/>
      <c r="DP54" s="34"/>
      <c r="DQ54" s="34"/>
      <c r="DR54" s="34"/>
      <c r="DS54" s="34"/>
      <c r="DT54" s="34"/>
      <c r="DU54" s="34"/>
      <c r="DV54" s="34"/>
      <c r="DW54" s="34"/>
      <c r="DX54" s="34"/>
      <c r="DY54" s="34"/>
      <c r="DZ54" s="34"/>
      <c r="EA54" s="34"/>
      <c r="EB54" s="34"/>
      <c r="EC54" s="34"/>
      <c r="ED54" s="34"/>
      <c r="EE54" s="34"/>
      <c r="EF54" s="34"/>
      <c r="EG54" s="34"/>
      <c r="EH54" s="34"/>
      <c r="EI54" s="34"/>
      <c r="EJ54" s="34"/>
      <c r="EK54" s="34"/>
      <c r="EL54" s="34"/>
      <c r="EM54" s="34"/>
      <c r="EN54" s="34"/>
      <c r="EO54" s="34"/>
      <c r="EP54" s="34"/>
      <c r="EQ54" s="34"/>
      <c r="ER54" s="34"/>
      <c r="ES54" s="34"/>
      <c r="ET54" s="34"/>
      <c r="EU54" s="34"/>
      <c r="EV54" s="34"/>
      <c r="EW54" s="34"/>
      <c r="EX54" s="34"/>
      <c r="EY54" s="34"/>
      <c r="EZ54" s="34"/>
      <c r="FA54" s="34"/>
      <c r="FB54" s="34"/>
      <c r="FC54" s="34"/>
      <c r="FD54" s="34"/>
      <c r="FE54" s="34"/>
      <c r="FF54" s="34"/>
      <c r="FG54" s="34"/>
      <c r="FH54" s="34"/>
      <c r="FI54" s="34"/>
      <c r="FJ54" s="34"/>
      <c r="FK54" s="34"/>
      <c r="FL54" s="34"/>
      <c r="FM54" s="34"/>
      <c r="FN54" s="34"/>
      <c r="FO54" s="34"/>
      <c r="FP54" s="34"/>
      <c r="FQ54" s="34"/>
      <c r="FR54" s="34"/>
      <c r="FS54" s="34"/>
      <c r="FT54" s="34"/>
      <c r="FU54" s="34"/>
      <c r="FV54" s="34"/>
      <c r="FW54" s="34"/>
      <c r="FX54" s="34"/>
      <c r="FY54" s="34"/>
      <c r="FZ54" s="34"/>
      <c r="GA54" s="34"/>
      <c r="GB54" s="34"/>
      <c r="GC54" s="34"/>
      <c r="GD54" s="34"/>
      <c r="GE54" s="34"/>
      <c r="GF54" s="34"/>
      <c r="GG54" s="34"/>
      <c r="GH54" s="34"/>
      <c r="GI54" s="34"/>
      <c r="GJ54" s="34"/>
      <c r="GK54" s="34"/>
      <c r="GL54" s="34"/>
      <c r="GM54" s="34"/>
      <c r="GN54" s="34"/>
      <c r="GO54" s="34"/>
      <c r="GP54" s="34"/>
      <c r="GQ54" s="34"/>
      <c r="GR54" s="34"/>
      <c r="GS54" s="34"/>
      <c r="GT54" s="34"/>
      <c r="GU54" s="34"/>
      <c r="GV54" s="34"/>
      <c r="GW54" s="34"/>
      <c r="GX54" s="34"/>
      <c r="GY54" s="34"/>
      <c r="GZ54" s="34"/>
      <c r="HA54" s="34"/>
      <c r="HB54" s="34"/>
      <c r="HC54" s="34"/>
      <c r="HD54" s="34"/>
      <c r="HE54" s="34"/>
      <c r="HF54" s="34"/>
      <c r="HG54" s="34"/>
      <c r="HH54" s="34"/>
      <c r="HI54" s="34"/>
      <c r="HJ54" s="34"/>
      <c r="HK54" s="34"/>
      <c r="HL54" s="34"/>
      <c r="HM54" s="34"/>
      <c r="HN54" s="34"/>
      <c r="HO54" s="34"/>
      <c r="HP54" s="34"/>
      <c r="HQ54" s="34"/>
      <c r="HR54" s="34"/>
      <c r="HS54" s="34"/>
      <c r="HT54" s="34"/>
      <c r="HU54" s="34"/>
      <c r="HV54" s="34"/>
      <c r="HW54" s="34"/>
      <c r="HX54" s="34"/>
      <c r="HY54" s="34"/>
      <c r="HZ54" s="34"/>
      <c r="IA54" s="34"/>
      <c r="IB54" s="34"/>
      <c r="IC54" s="34"/>
      <c r="ID54" s="34"/>
      <c r="IE54" s="34"/>
      <c r="IF54" s="34"/>
      <c r="IG54" s="34"/>
    </row>
    <row r="55" s="1" customFormat="1" ht="26" customHeight="1" spans="1:241">
      <c r="A55" s="19"/>
      <c r="B55" s="20"/>
      <c r="C55" s="21"/>
      <c r="D55" s="22"/>
      <c r="E55" s="23" t="s">
        <v>88</v>
      </c>
      <c r="F55" s="31">
        <v>300000</v>
      </c>
      <c r="G55" s="25" t="s">
        <v>89</v>
      </c>
      <c r="H55" s="23"/>
      <c r="I55" s="35">
        <v>29</v>
      </c>
      <c r="J55" s="36">
        <v>14</v>
      </c>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c r="DE55" s="34"/>
      <c r="DF55" s="34"/>
      <c r="DG55" s="34"/>
      <c r="DH55" s="34"/>
      <c r="DI55" s="34"/>
      <c r="DJ55" s="34"/>
      <c r="DK55" s="34"/>
      <c r="DL55" s="34"/>
      <c r="DM55" s="34"/>
      <c r="DN55" s="34"/>
      <c r="DO55" s="34"/>
      <c r="DP55" s="34"/>
      <c r="DQ55" s="34"/>
      <c r="DR55" s="34"/>
      <c r="DS55" s="34"/>
      <c r="DT55" s="34"/>
      <c r="DU55" s="34"/>
      <c r="DV55" s="34"/>
      <c r="DW55" s="34"/>
      <c r="DX55" s="34"/>
      <c r="DY55" s="34"/>
      <c r="DZ55" s="34"/>
      <c r="EA55" s="34"/>
      <c r="EB55" s="34"/>
      <c r="EC55" s="34"/>
      <c r="ED55" s="34"/>
      <c r="EE55" s="34"/>
      <c r="EF55" s="34"/>
      <c r="EG55" s="34"/>
      <c r="EH55" s="34"/>
      <c r="EI55" s="34"/>
      <c r="EJ55" s="34"/>
      <c r="EK55" s="34"/>
      <c r="EL55" s="34"/>
      <c r="EM55" s="34"/>
      <c r="EN55" s="34"/>
      <c r="EO55" s="34"/>
      <c r="EP55" s="34"/>
      <c r="EQ55" s="34"/>
      <c r="ER55" s="34"/>
      <c r="ES55" s="34"/>
      <c r="ET55" s="34"/>
      <c r="EU55" s="34"/>
      <c r="EV55" s="34"/>
      <c r="EW55" s="34"/>
      <c r="EX55" s="34"/>
      <c r="EY55" s="34"/>
      <c r="EZ55" s="34"/>
      <c r="FA55" s="34"/>
      <c r="FB55" s="34"/>
      <c r="FC55" s="34"/>
      <c r="FD55" s="34"/>
      <c r="FE55" s="34"/>
      <c r="FF55" s="34"/>
      <c r="FG55" s="34"/>
      <c r="FH55" s="34"/>
      <c r="FI55" s="34"/>
      <c r="FJ55" s="34"/>
      <c r="FK55" s="34"/>
      <c r="FL55" s="34"/>
      <c r="FM55" s="34"/>
      <c r="FN55" s="34"/>
      <c r="FO55" s="34"/>
      <c r="FP55" s="34"/>
      <c r="FQ55" s="34"/>
      <c r="FR55" s="34"/>
      <c r="FS55" s="34"/>
      <c r="FT55" s="34"/>
      <c r="FU55" s="34"/>
      <c r="FV55" s="34"/>
      <c r="FW55" s="34"/>
      <c r="FX55" s="34"/>
      <c r="FY55" s="34"/>
      <c r="FZ55" s="34"/>
      <c r="GA55" s="34"/>
      <c r="GB55" s="34"/>
      <c r="GC55" s="34"/>
      <c r="GD55" s="34"/>
      <c r="GE55" s="34"/>
      <c r="GF55" s="34"/>
      <c r="GG55" s="34"/>
      <c r="GH55" s="34"/>
      <c r="GI55" s="34"/>
      <c r="GJ55" s="34"/>
      <c r="GK55" s="34"/>
      <c r="GL55" s="34"/>
      <c r="GM55" s="34"/>
      <c r="GN55" s="34"/>
      <c r="GO55" s="34"/>
      <c r="GP55" s="34"/>
      <c r="GQ55" s="34"/>
      <c r="GR55" s="34"/>
      <c r="GS55" s="34"/>
      <c r="GT55" s="34"/>
      <c r="GU55" s="34"/>
      <c r="GV55" s="34"/>
      <c r="GW55" s="34"/>
      <c r="GX55" s="34"/>
      <c r="GY55" s="34"/>
      <c r="GZ55" s="34"/>
      <c r="HA55" s="34"/>
      <c r="HB55" s="34"/>
      <c r="HC55" s="34"/>
      <c r="HD55" s="34"/>
      <c r="HE55" s="34"/>
      <c r="HF55" s="34"/>
      <c r="HG55" s="34"/>
      <c r="HH55" s="34"/>
      <c r="HI55" s="34"/>
      <c r="HJ55" s="34"/>
      <c r="HK55" s="34"/>
      <c r="HL55" s="34"/>
      <c r="HM55" s="34"/>
      <c r="HN55" s="34"/>
      <c r="HO55" s="34"/>
      <c r="HP55" s="34"/>
      <c r="HQ55" s="34"/>
      <c r="HR55" s="34"/>
      <c r="HS55" s="34"/>
      <c r="HT55" s="34"/>
      <c r="HU55" s="34"/>
      <c r="HV55" s="34"/>
      <c r="HW55" s="34"/>
      <c r="HX55" s="34"/>
      <c r="HY55" s="34"/>
      <c r="HZ55" s="34"/>
      <c r="IA55" s="34"/>
      <c r="IB55" s="34"/>
      <c r="IC55" s="34"/>
      <c r="ID55" s="34"/>
      <c r="IE55" s="34"/>
      <c r="IF55" s="34"/>
      <c r="IG55" s="34"/>
    </row>
    <row r="56" s="1" customFormat="1" ht="26" customHeight="1" spans="1:241">
      <c r="A56" s="19"/>
      <c r="B56" s="20"/>
      <c r="C56" s="21"/>
      <c r="D56" s="22"/>
      <c r="E56" s="23" t="s">
        <v>88</v>
      </c>
      <c r="F56" s="31">
        <v>1285000</v>
      </c>
      <c r="G56" s="25" t="s">
        <v>90</v>
      </c>
      <c r="H56" s="23"/>
      <c r="I56" s="35">
        <v>30</v>
      </c>
      <c r="J56" s="36">
        <v>15</v>
      </c>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c r="EK56" s="34"/>
      <c r="EL56" s="34"/>
      <c r="EM56" s="34"/>
      <c r="EN56" s="34"/>
      <c r="EO56" s="34"/>
      <c r="EP56" s="34"/>
      <c r="EQ56" s="34"/>
      <c r="ER56" s="34"/>
      <c r="ES56" s="34"/>
      <c r="ET56" s="34"/>
      <c r="EU56" s="34"/>
      <c r="EV56" s="34"/>
      <c r="EW56" s="34"/>
      <c r="EX56" s="34"/>
      <c r="EY56" s="34"/>
      <c r="EZ56" s="34"/>
      <c r="FA56" s="34"/>
      <c r="FB56" s="34"/>
      <c r="FC56" s="34"/>
      <c r="FD56" s="34"/>
      <c r="FE56" s="34"/>
      <c r="FF56" s="34"/>
      <c r="FG56" s="34"/>
      <c r="FH56" s="34"/>
      <c r="FI56" s="34"/>
      <c r="FJ56" s="34"/>
      <c r="FK56" s="34"/>
      <c r="FL56" s="34"/>
      <c r="FM56" s="34"/>
      <c r="FN56" s="34"/>
      <c r="FO56" s="34"/>
      <c r="FP56" s="34"/>
      <c r="FQ56" s="34"/>
      <c r="FR56" s="34"/>
      <c r="FS56" s="34"/>
      <c r="FT56" s="34"/>
      <c r="FU56" s="34"/>
      <c r="FV56" s="34"/>
      <c r="FW56" s="34"/>
      <c r="FX56" s="34"/>
      <c r="FY56" s="34"/>
      <c r="FZ56" s="34"/>
      <c r="GA56" s="34"/>
      <c r="GB56" s="34"/>
      <c r="GC56" s="34"/>
      <c r="GD56" s="34"/>
      <c r="GE56" s="34"/>
      <c r="GF56" s="34"/>
      <c r="GG56" s="34"/>
      <c r="GH56" s="34"/>
      <c r="GI56" s="34"/>
      <c r="GJ56" s="34"/>
      <c r="GK56" s="34"/>
      <c r="GL56" s="34"/>
      <c r="GM56" s="34"/>
      <c r="GN56" s="34"/>
      <c r="GO56" s="34"/>
      <c r="GP56" s="34"/>
      <c r="GQ56" s="34"/>
      <c r="GR56" s="34"/>
      <c r="GS56" s="34"/>
      <c r="GT56" s="34"/>
      <c r="GU56" s="34"/>
      <c r="GV56" s="34"/>
      <c r="GW56" s="34"/>
      <c r="GX56" s="34"/>
      <c r="GY56" s="34"/>
      <c r="GZ56" s="34"/>
      <c r="HA56" s="34"/>
      <c r="HB56" s="34"/>
      <c r="HC56" s="34"/>
      <c r="HD56" s="34"/>
      <c r="HE56" s="34"/>
      <c r="HF56" s="34"/>
      <c r="HG56" s="34"/>
      <c r="HH56" s="34"/>
      <c r="HI56" s="34"/>
      <c r="HJ56" s="34"/>
      <c r="HK56" s="34"/>
      <c r="HL56" s="34"/>
      <c r="HM56" s="34"/>
      <c r="HN56" s="34"/>
      <c r="HO56" s="34"/>
      <c r="HP56" s="34"/>
      <c r="HQ56" s="34"/>
      <c r="HR56" s="34"/>
      <c r="HS56" s="34"/>
      <c r="HT56" s="34"/>
      <c r="HU56" s="34"/>
      <c r="HV56" s="34"/>
      <c r="HW56" s="34"/>
      <c r="HX56" s="34"/>
      <c r="HY56" s="34"/>
      <c r="HZ56" s="34"/>
      <c r="IA56" s="34"/>
      <c r="IB56" s="34"/>
      <c r="IC56" s="34"/>
      <c r="ID56" s="34"/>
      <c r="IE56" s="34"/>
      <c r="IF56" s="34"/>
      <c r="IG56" s="34"/>
    </row>
    <row r="57" s="1" customFormat="1" ht="30" customHeight="1" spans="1:241">
      <c r="A57" s="19"/>
      <c r="B57" s="20"/>
      <c r="C57" s="21"/>
      <c r="D57" s="22"/>
      <c r="E57" s="23" t="s">
        <v>91</v>
      </c>
      <c r="F57" s="31">
        <v>956942</v>
      </c>
      <c r="G57" s="25" t="s">
        <v>58</v>
      </c>
      <c r="H57" s="23"/>
      <c r="I57" s="35">
        <v>35</v>
      </c>
      <c r="J57" s="36">
        <v>7</v>
      </c>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row>
    <row r="58" s="1" customFormat="1" ht="30" customHeight="1" spans="1:241">
      <c r="A58" s="19"/>
      <c r="B58" s="20"/>
      <c r="C58" s="21"/>
      <c r="D58" s="22"/>
      <c r="E58" s="23" t="s">
        <v>91</v>
      </c>
      <c r="F58" s="31">
        <v>951300</v>
      </c>
      <c r="G58" s="25" t="s">
        <v>84</v>
      </c>
      <c r="H58" s="23"/>
      <c r="I58" s="35">
        <v>36</v>
      </c>
      <c r="J58" s="36">
        <v>24</v>
      </c>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c r="EK58" s="34"/>
      <c r="EL58" s="34"/>
      <c r="EM58" s="34"/>
      <c r="EN58" s="34"/>
      <c r="EO58" s="34"/>
      <c r="EP58" s="34"/>
      <c r="EQ58" s="34"/>
      <c r="ER58" s="34"/>
      <c r="ES58" s="34"/>
      <c r="ET58" s="34"/>
      <c r="EU58" s="34"/>
      <c r="EV58" s="34"/>
      <c r="EW58" s="34"/>
      <c r="EX58" s="34"/>
      <c r="EY58" s="34"/>
      <c r="EZ58" s="34"/>
      <c r="FA58" s="34"/>
      <c r="FB58" s="34"/>
      <c r="FC58" s="34"/>
      <c r="FD58" s="34"/>
      <c r="FE58" s="34"/>
      <c r="FF58" s="34"/>
      <c r="FG58" s="34"/>
      <c r="FH58" s="34"/>
      <c r="FI58" s="34"/>
      <c r="FJ58" s="34"/>
      <c r="FK58" s="34"/>
      <c r="FL58" s="34"/>
      <c r="FM58" s="34"/>
      <c r="FN58" s="34"/>
      <c r="FO58" s="34"/>
      <c r="FP58" s="34"/>
      <c r="FQ58" s="34"/>
      <c r="FR58" s="34"/>
      <c r="FS58" s="34"/>
      <c r="FT58" s="34"/>
      <c r="FU58" s="34"/>
      <c r="FV58" s="34"/>
      <c r="FW58" s="34"/>
      <c r="FX58" s="34"/>
      <c r="FY58" s="34"/>
      <c r="FZ58" s="34"/>
      <c r="GA58" s="34"/>
      <c r="GB58" s="34"/>
      <c r="GC58" s="34"/>
      <c r="GD58" s="34"/>
      <c r="GE58" s="34"/>
      <c r="GF58" s="34"/>
      <c r="GG58" s="34"/>
      <c r="GH58" s="34"/>
      <c r="GI58" s="34"/>
      <c r="GJ58" s="34"/>
      <c r="GK58" s="34"/>
      <c r="GL58" s="34"/>
      <c r="GM58" s="34"/>
      <c r="GN58" s="34"/>
      <c r="GO58" s="34"/>
      <c r="GP58" s="34"/>
      <c r="GQ58" s="34"/>
      <c r="GR58" s="34"/>
      <c r="GS58" s="34"/>
      <c r="GT58" s="34"/>
      <c r="GU58" s="34"/>
      <c r="GV58" s="34"/>
      <c r="GW58" s="34"/>
      <c r="GX58" s="34"/>
      <c r="GY58" s="34"/>
      <c r="GZ58" s="34"/>
      <c r="HA58" s="34"/>
      <c r="HB58" s="34"/>
      <c r="HC58" s="34"/>
      <c r="HD58" s="34"/>
      <c r="HE58" s="34"/>
      <c r="HF58" s="34"/>
      <c r="HG58" s="34"/>
      <c r="HH58" s="34"/>
      <c r="HI58" s="34"/>
      <c r="HJ58" s="34"/>
      <c r="HK58" s="34"/>
      <c r="HL58" s="34"/>
      <c r="HM58" s="34"/>
      <c r="HN58" s="34"/>
      <c r="HO58" s="34"/>
      <c r="HP58" s="34"/>
      <c r="HQ58" s="34"/>
      <c r="HR58" s="34"/>
      <c r="HS58" s="34"/>
      <c r="HT58" s="34"/>
      <c r="HU58" s="34"/>
      <c r="HV58" s="34"/>
      <c r="HW58" s="34"/>
      <c r="HX58" s="34"/>
      <c r="HY58" s="34"/>
      <c r="HZ58" s="34"/>
      <c r="IA58" s="34"/>
      <c r="IB58" s="34"/>
      <c r="IC58" s="34"/>
      <c r="ID58" s="34"/>
      <c r="IE58" s="34"/>
      <c r="IF58" s="34"/>
      <c r="IG58" s="34"/>
    </row>
    <row r="59" s="1" customFormat="1" ht="30" customHeight="1" spans="1:241">
      <c r="A59" s="19"/>
      <c r="B59" s="20"/>
      <c r="C59" s="21"/>
      <c r="D59" s="22"/>
      <c r="E59" s="23" t="s">
        <v>91</v>
      </c>
      <c r="F59" s="31">
        <v>600000</v>
      </c>
      <c r="G59" s="25" t="s">
        <v>92</v>
      </c>
      <c r="H59" s="23"/>
      <c r="I59" s="35">
        <v>37</v>
      </c>
      <c r="J59" s="36">
        <v>12</v>
      </c>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c r="EK59" s="34"/>
      <c r="EL59" s="34"/>
      <c r="EM59" s="34"/>
      <c r="EN59" s="34"/>
      <c r="EO59" s="34"/>
      <c r="EP59" s="34"/>
      <c r="EQ59" s="34"/>
      <c r="ER59" s="34"/>
      <c r="ES59" s="34"/>
      <c r="ET59" s="34"/>
      <c r="EU59" s="34"/>
      <c r="EV59" s="34"/>
      <c r="EW59" s="34"/>
      <c r="EX59" s="34"/>
      <c r="EY59" s="34"/>
      <c r="EZ59" s="34"/>
      <c r="FA59" s="34"/>
      <c r="FB59" s="34"/>
      <c r="FC59" s="34"/>
      <c r="FD59" s="34"/>
      <c r="FE59" s="34"/>
      <c r="FF59" s="34"/>
      <c r="FG59" s="34"/>
      <c r="FH59" s="34"/>
      <c r="FI59" s="34"/>
      <c r="FJ59" s="34"/>
      <c r="FK59" s="34"/>
      <c r="FL59" s="34"/>
      <c r="FM59" s="34"/>
      <c r="FN59" s="34"/>
      <c r="FO59" s="34"/>
      <c r="FP59" s="34"/>
      <c r="FQ59" s="34"/>
      <c r="FR59" s="34"/>
      <c r="FS59" s="34"/>
      <c r="FT59" s="34"/>
      <c r="FU59" s="34"/>
      <c r="FV59" s="34"/>
      <c r="FW59" s="34"/>
      <c r="FX59" s="34"/>
      <c r="FY59" s="34"/>
      <c r="FZ59" s="34"/>
      <c r="GA59" s="34"/>
      <c r="GB59" s="34"/>
      <c r="GC59" s="34"/>
      <c r="GD59" s="34"/>
      <c r="GE59" s="34"/>
      <c r="GF59" s="34"/>
      <c r="GG59" s="34"/>
      <c r="GH59" s="34"/>
      <c r="GI59" s="34"/>
      <c r="GJ59" s="34"/>
      <c r="GK59" s="34"/>
      <c r="GL59" s="34"/>
      <c r="GM59" s="34"/>
      <c r="GN59" s="34"/>
      <c r="GO59" s="34"/>
      <c r="GP59" s="34"/>
      <c r="GQ59" s="34"/>
      <c r="GR59" s="34"/>
      <c r="GS59" s="34"/>
      <c r="GT59" s="34"/>
      <c r="GU59" s="34"/>
      <c r="GV59" s="34"/>
      <c r="GW59" s="34"/>
      <c r="GX59" s="34"/>
      <c r="GY59" s="34"/>
      <c r="GZ59" s="34"/>
      <c r="HA59" s="34"/>
      <c r="HB59" s="34"/>
      <c r="HC59" s="34"/>
      <c r="HD59" s="34"/>
      <c r="HE59" s="34"/>
      <c r="HF59" s="34"/>
      <c r="HG59" s="34"/>
      <c r="HH59" s="34"/>
      <c r="HI59" s="34"/>
      <c r="HJ59" s="34"/>
      <c r="HK59" s="34"/>
      <c r="HL59" s="34"/>
      <c r="HM59" s="34"/>
      <c r="HN59" s="34"/>
      <c r="HO59" s="34"/>
      <c r="HP59" s="34"/>
      <c r="HQ59" s="34"/>
      <c r="HR59" s="34"/>
      <c r="HS59" s="34"/>
      <c r="HT59" s="34"/>
      <c r="HU59" s="34"/>
      <c r="HV59" s="34"/>
      <c r="HW59" s="34"/>
      <c r="HX59" s="34"/>
      <c r="HY59" s="34"/>
      <c r="HZ59" s="34"/>
      <c r="IA59" s="34"/>
      <c r="IB59" s="34"/>
      <c r="IC59" s="34"/>
      <c r="ID59" s="34"/>
      <c r="IE59" s="34"/>
      <c r="IF59" s="34"/>
      <c r="IG59" s="34"/>
    </row>
    <row r="60" s="1" customFormat="1" ht="30" customHeight="1" spans="1:241">
      <c r="A60" s="19"/>
      <c r="B60" s="20"/>
      <c r="C60" s="21"/>
      <c r="D60" s="22"/>
      <c r="E60" s="23" t="s">
        <v>91</v>
      </c>
      <c r="F60" s="31">
        <v>1000000</v>
      </c>
      <c r="G60" s="25" t="s">
        <v>93</v>
      </c>
      <c r="H60" s="23"/>
      <c r="I60" s="35">
        <v>38</v>
      </c>
      <c r="J60" s="36">
        <v>19</v>
      </c>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c r="EV60" s="34"/>
      <c r="EW60" s="34"/>
      <c r="EX60" s="34"/>
      <c r="EY60" s="34"/>
      <c r="EZ60" s="34"/>
      <c r="FA60" s="34"/>
      <c r="FB60" s="34"/>
      <c r="FC60" s="34"/>
      <c r="FD60" s="34"/>
      <c r="FE60" s="34"/>
      <c r="FF60" s="34"/>
      <c r="FG60" s="34"/>
      <c r="FH60" s="34"/>
      <c r="FI60" s="34"/>
      <c r="FJ60" s="34"/>
      <c r="FK60" s="34"/>
      <c r="FL60" s="34"/>
      <c r="FM60" s="34"/>
      <c r="FN60" s="34"/>
      <c r="FO60" s="34"/>
      <c r="FP60" s="34"/>
      <c r="FQ60" s="34"/>
      <c r="FR60" s="34"/>
      <c r="FS60" s="34"/>
      <c r="FT60" s="34"/>
      <c r="FU60" s="34"/>
      <c r="FV60" s="34"/>
      <c r="FW60" s="34"/>
      <c r="FX60" s="34"/>
      <c r="FY60" s="34"/>
      <c r="FZ60" s="34"/>
      <c r="GA60" s="34"/>
      <c r="GB60" s="34"/>
      <c r="GC60" s="34"/>
      <c r="GD60" s="34"/>
      <c r="GE60" s="34"/>
      <c r="GF60" s="34"/>
      <c r="GG60" s="34"/>
      <c r="GH60" s="34"/>
      <c r="GI60" s="34"/>
      <c r="GJ60" s="34"/>
      <c r="GK60" s="34"/>
      <c r="GL60" s="34"/>
      <c r="GM60" s="34"/>
      <c r="GN60" s="34"/>
      <c r="GO60" s="34"/>
      <c r="GP60" s="34"/>
      <c r="GQ60" s="34"/>
      <c r="GR60" s="34"/>
      <c r="GS60" s="34"/>
      <c r="GT60" s="34"/>
      <c r="GU60" s="34"/>
      <c r="GV60" s="34"/>
      <c r="GW60" s="34"/>
      <c r="GX60" s="34"/>
      <c r="GY60" s="34"/>
      <c r="GZ60" s="34"/>
      <c r="HA60" s="34"/>
      <c r="HB60" s="34"/>
      <c r="HC60" s="34"/>
      <c r="HD60" s="34"/>
      <c r="HE60" s="34"/>
      <c r="HF60" s="34"/>
      <c r="HG60" s="34"/>
      <c r="HH60" s="34"/>
      <c r="HI60" s="34"/>
      <c r="HJ60" s="34"/>
      <c r="HK60" s="34"/>
      <c r="HL60" s="34"/>
      <c r="HM60" s="34"/>
      <c r="HN60" s="34"/>
      <c r="HO60" s="34"/>
      <c r="HP60" s="34"/>
      <c r="HQ60" s="34"/>
      <c r="HR60" s="34"/>
      <c r="HS60" s="34"/>
      <c r="HT60" s="34"/>
      <c r="HU60" s="34"/>
      <c r="HV60" s="34"/>
      <c r="HW60" s="34"/>
      <c r="HX60" s="34"/>
      <c r="HY60" s="34"/>
      <c r="HZ60" s="34"/>
      <c r="IA60" s="34"/>
      <c r="IB60" s="34"/>
      <c r="IC60" s="34"/>
      <c r="ID60" s="34"/>
      <c r="IE60" s="34"/>
      <c r="IF60" s="34"/>
      <c r="IG60" s="34"/>
    </row>
    <row r="61" s="1" customFormat="1" ht="24" customHeight="1" spans="1:241">
      <c r="A61" s="19"/>
      <c r="B61" s="20"/>
      <c r="C61" s="21"/>
      <c r="D61" s="22"/>
      <c r="E61" s="23" t="s">
        <v>31</v>
      </c>
      <c r="F61" s="31">
        <v>38078</v>
      </c>
      <c r="G61" s="25" t="s">
        <v>94</v>
      </c>
      <c r="H61" s="23"/>
      <c r="I61" s="35">
        <v>41</v>
      </c>
      <c r="J61" s="36">
        <v>14</v>
      </c>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c r="ET61" s="34"/>
      <c r="EU61" s="34"/>
      <c r="EV61" s="34"/>
      <c r="EW61" s="34"/>
      <c r="EX61" s="34"/>
      <c r="EY61" s="34"/>
      <c r="EZ61" s="34"/>
      <c r="FA61" s="34"/>
      <c r="FB61" s="34"/>
      <c r="FC61" s="34"/>
      <c r="FD61" s="34"/>
      <c r="FE61" s="34"/>
      <c r="FF61" s="34"/>
      <c r="FG61" s="34"/>
      <c r="FH61" s="34"/>
      <c r="FI61" s="34"/>
      <c r="FJ61" s="34"/>
      <c r="FK61" s="34"/>
      <c r="FL61" s="34"/>
      <c r="FM61" s="34"/>
      <c r="FN61" s="34"/>
      <c r="FO61" s="34"/>
      <c r="FP61" s="34"/>
      <c r="FQ61" s="34"/>
      <c r="FR61" s="34"/>
      <c r="FS61" s="34"/>
      <c r="FT61" s="34"/>
      <c r="FU61" s="34"/>
      <c r="FV61" s="34"/>
      <c r="FW61" s="34"/>
      <c r="FX61" s="34"/>
      <c r="FY61" s="34"/>
      <c r="FZ61" s="34"/>
      <c r="GA61" s="34"/>
      <c r="GB61" s="34"/>
      <c r="GC61" s="34"/>
      <c r="GD61" s="34"/>
      <c r="GE61" s="34"/>
      <c r="GF61" s="34"/>
      <c r="GG61" s="34"/>
      <c r="GH61" s="34"/>
      <c r="GI61" s="34"/>
      <c r="GJ61" s="34"/>
      <c r="GK61" s="34"/>
      <c r="GL61" s="34"/>
      <c r="GM61" s="34"/>
      <c r="GN61" s="34"/>
      <c r="GO61" s="34"/>
      <c r="GP61" s="34"/>
      <c r="GQ61" s="34"/>
      <c r="GR61" s="34"/>
      <c r="GS61" s="34"/>
      <c r="GT61" s="34"/>
      <c r="GU61" s="34"/>
      <c r="GV61" s="34"/>
      <c r="GW61" s="34"/>
      <c r="GX61" s="34"/>
      <c r="GY61" s="34"/>
      <c r="GZ61" s="34"/>
      <c r="HA61" s="34"/>
      <c r="HB61" s="34"/>
      <c r="HC61" s="34"/>
      <c r="HD61" s="34"/>
      <c r="HE61" s="34"/>
      <c r="HF61" s="34"/>
      <c r="HG61" s="34"/>
      <c r="HH61" s="34"/>
      <c r="HI61" s="34"/>
      <c r="HJ61" s="34"/>
      <c r="HK61" s="34"/>
      <c r="HL61" s="34"/>
      <c r="HM61" s="34"/>
      <c r="HN61" s="34"/>
      <c r="HO61" s="34"/>
      <c r="HP61" s="34"/>
      <c r="HQ61" s="34"/>
      <c r="HR61" s="34"/>
      <c r="HS61" s="34"/>
      <c r="HT61" s="34"/>
      <c r="HU61" s="34"/>
      <c r="HV61" s="34"/>
      <c r="HW61" s="34"/>
      <c r="HX61" s="34"/>
      <c r="HY61" s="34"/>
      <c r="HZ61" s="34"/>
      <c r="IA61" s="34"/>
      <c r="IB61" s="34"/>
      <c r="IC61" s="34"/>
      <c r="ID61" s="34"/>
      <c r="IE61" s="34"/>
      <c r="IF61" s="34"/>
      <c r="IG61" s="34"/>
    </row>
    <row r="62" s="1" customFormat="1" ht="24" customHeight="1" spans="1:241">
      <c r="A62" s="19"/>
      <c r="B62" s="20"/>
      <c r="C62" s="21"/>
      <c r="D62" s="22"/>
      <c r="E62" s="23" t="s">
        <v>69</v>
      </c>
      <c r="F62" s="26">
        <v>396270</v>
      </c>
      <c r="G62" s="25" t="s">
        <v>95</v>
      </c>
      <c r="H62" s="23"/>
      <c r="I62" s="35">
        <v>46</v>
      </c>
      <c r="J62" s="36">
        <v>15</v>
      </c>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34"/>
      <c r="EQ62" s="34"/>
      <c r="ER62" s="34"/>
      <c r="ES62" s="34"/>
      <c r="ET62" s="34"/>
      <c r="EU62" s="34"/>
      <c r="EV62" s="34"/>
      <c r="EW62" s="34"/>
      <c r="EX62" s="34"/>
      <c r="EY62" s="34"/>
      <c r="EZ62" s="34"/>
      <c r="FA62" s="34"/>
      <c r="FB62" s="34"/>
      <c r="FC62" s="34"/>
      <c r="FD62" s="34"/>
      <c r="FE62" s="34"/>
      <c r="FF62" s="34"/>
      <c r="FG62" s="34"/>
      <c r="FH62" s="34"/>
      <c r="FI62" s="34"/>
      <c r="FJ62" s="34"/>
      <c r="FK62" s="34"/>
      <c r="FL62" s="34"/>
      <c r="FM62" s="34"/>
      <c r="FN62" s="34"/>
      <c r="FO62" s="34"/>
      <c r="FP62" s="34"/>
      <c r="FQ62" s="34"/>
      <c r="FR62" s="34"/>
      <c r="FS62" s="34"/>
      <c r="FT62" s="34"/>
      <c r="FU62" s="34"/>
      <c r="FV62" s="34"/>
      <c r="FW62" s="34"/>
      <c r="FX62" s="34"/>
      <c r="FY62" s="34"/>
      <c r="FZ62" s="34"/>
      <c r="GA62" s="34"/>
      <c r="GB62" s="34"/>
      <c r="GC62" s="34"/>
      <c r="GD62" s="34"/>
      <c r="GE62" s="34"/>
      <c r="GF62" s="34"/>
      <c r="GG62" s="34"/>
      <c r="GH62" s="34"/>
      <c r="GI62" s="34"/>
      <c r="GJ62" s="34"/>
      <c r="GK62" s="34"/>
      <c r="GL62" s="34"/>
      <c r="GM62" s="34"/>
      <c r="GN62" s="34"/>
      <c r="GO62" s="34"/>
      <c r="GP62" s="34"/>
      <c r="GQ62" s="34"/>
      <c r="GR62" s="34"/>
      <c r="GS62" s="34"/>
      <c r="GT62" s="34"/>
      <c r="GU62" s="34"/>
      <c r="GV62" s="34"/>
      <c r="GW62" s="34"/>
      <c r="GX62" s="34"/>
      <c r="GY62" s="34"/>
      <c r="GZ62" s="34"/>
      <c r="HA62" s="34"/>
      <c r="HB62" s="34"/>
      <c r="HC62" s="34"/>
      <c r="HD62" s="34"/>
      <c r="HE62" s="34"/>
      <c r="HF62" s="34"/>
      <c r="HG62" s="34"/>
      <c r="HH62" s="34"/>
      <c r="HI62" s="34"/>
      <c r="HJ62" s="34"/>
      <c r="HK62" s="34"/>
      <c r="HL62" s="34"/>
      <c r="HM62" s="34"/>
      <c r="HN62" s="34"/>
      <c r="HO62" s="34"/>
      <c r="HP62" s="34"/>
      <c r="HQ62" s="34"/>
      <c r="HR62" s="34"/>
      <c r="HS62" s="34"/>
      <c r="HT62" s="34"/>
      <c r="HU62" s="34"/>
      <c r="HV62" s="34"/>
      <c r="HW62" s="34"/>
      <c r="HX62" s="34"/>
      <c r="HY62" s="34"/>
      <c r="HZ62" s="34"/>
      <c r="IA62" s="34"/>
      <c r="IB62" s="34"/>
      <c r="IC62" s="34"/>
      <c r="ID62" s="34"/>
      <c r="IE62" s="34"/>
      <c r="IF62" s="34"/>
      <c r="IG62" s="34"/>
    </row>
    <row r="63" s="1" customFormat="1" ht="30" customHeight="1" spans="1:241">
      <c r="A63" s="19"/>
      <c r="B63" s="20"/>
      <c r="C63" s="21"/>
      <c r="D63" s="22"/>
      <c r="E63" s="23" t="s">
        <v>96</v>
      </c>
      <c r="F63" s="26">
        <v>4931152.6</v>
      </c>
      <c r="G63" s="25" t="s">
        <v>97</v>
      </c>
      <c r="H63" s="23"/>
      <c r="I63" s="35">
        <v>52</v>
      </c>
      <c r="J63" s="36">
        <v>31</v>
      </c>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c r="FZ63" s="34"/>
      <c r="GA63" s="34"/>
      <c r="GB63" s="34"/>
      <c r="GC63" s="34"/>
      <c r="GD63" s="34"/>
      <c r="GE63" s="34"/>
      <c r="GF63" s="34"/>
      <c r="GG63" s="34"/>
      <c r="GH63" s="34"/>
      <c r="GI63" s="34"/>
      <c r="GJ63" s="34"/>
      <c r="GK63" s="34"/>
      <c r="GL63" s="34"/>
      <c r="GM63" s="34"/>
      <c r="GN63" s="34"/>
      <c r="GO63" s="34"/>
      <c r="GP63" s="34"/>
      <c r="GQ63" s="34"/>
      <c r="GR63" s="34"/>
      <c r="GS63" s="34"/>
      <c r="GT63" s="34"/>
      <c r="GU63" s="34"/>
      <c r="GV63" s="34"/>
      <c r="GW63" s="34"/>
      <c r="GX63" s="34"/>
      <c r="GY63" s="34"/>
      <c r="GZ63" s="34"/>
      <c r="HA63" s="34"/>
      <c r="HB63" s="34"/>
      <c r="HC63" s="34"/>
      <c r="HD63" s="34"/>
      <c r="HE63" s="34"/>
      <c r="HF63" s="34"/>
      <c r="HG63" s="34"/>
      <c r="HH63" s="34"/>
      <c r="HI63" s="34"/>
      <c r="HJ63" s="34"/>
      <c r="HK63" s="34"/>
      <c r="HL63" s="34"/>
      <c r="HM63" s="34"/>
      <c r="HN63" s="34"/>
      <c r="HO63" s="34"/>
      <c r="HP63" s="34"/>
      <c r="HQ63" s="34"/>
      <c r="HR63" s="34"/>
      <c r="HS63" s="34"/>
      <c r="HT63" s="34"/>
      <c r="HU63" s="34"/>
      <c r="HV63" s="34"/>
      <c r="HW63" s="34"/>
      <c r="HX63" s="34"/>
      <c r="HY63" s="34"/>
      <c r="HZ63" s="34"/>
      <c r="IA63" s="34"/>
      <c r="IB63" s="34"/>
      <c r="IC63" s="34"/>
      <c r="ID63" s="34"/>
      <c r="IE63" s="34"/>
      <c r="IF63" s="34"/>
      <c r="IG63" s="34"/>
    </row>
    <row r="64" s="1" customFormat="1" ht="45" customHeight="1" spans="1:241">
      <c r="A64" s="19"/>
      <c r="B64" s="20"/>
      <c r="C64" s="21"/>
      <c r="D64" s="22"/>
      <c r="E64" s="23" t="s">
        <v>96</v>
      </c>
      <c r="F64" s="26">
        <f>471799</f>
        <v>471799</v>
      </c>
      <c r="G64" s="25" t="s">
        <v>98</v>
      </c>
      <c r="H64" s="23"/>
      <c r="I64" s="35">
        <v>53</v>
      </c>
      <c r="J64" s="36">
        <v>33</v>
      </c>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c r="FZ64" s="34"/>
      <c r="GA64" s="34"/>
      <c r="GB64" s="34"/>
      <c r="GC64" s="34"/>
      <c r="GD64" s="34"/>
      <c r="GE64" s="34"/>
      <c r="GF64" s="34"/>
      <c r="GG64" s="34"/>
      <c r="GH64" s="34"/>
      <c r="GI64" s="34"/>
      <c r="GJ64" s="34"/>
      <c r="GK64" s="34"/>
      <c r="GL64" s="34"/>
      <c r="GM64" s="34"/>
      <c r="GN64" s="34"/>
      <c r="GO64" s="34"/>
      <c r="GP64" s="34"/>
      <c r="GQ64" s="34"/>
      <c r="GR64" s="34"/>
      <c r="GS64" s="34"/>
      <c r="GT64" s="34"/>
      <c r="GU64" s="34"/>
      <c r="GV64" s="34"/>
      <c r="GW64" s="34"/>
      <c r="GX64" s="34"/>
      <c r="GY64" s="34"/>
      <c r="GZ64" s="34"/>
      <c r="HA64" s="34"/>
      <c r="HB64" s="34"/>
      <c r="HC64" s="34"/>
      <c r="HD64" s="34"/>
      <c r="HE64" s="34"/>
      <c r="HF64" s="34"/>
      <c r="HG64" s="34"/>
      <c r="HH64" s="34"/>
      <c r="HI64" s="34"/>
      <c r="HJ64" s="34"/>
      <c r="HK64" s="34"/>
      <c r="HL64" s="34"/>
      <c r="HM64" s="34"/>
      <c r="HN64" s="34"/>
      <c r="HO64" s="34"/>
      <c r="HP64" s="34"/>
      <c r="HQ64" s="34"/>
      <c r="HR64" s="34"/>
      <c r="HS64" s="34"/>
      <c r="HT64" s="34"/>
      <c r="HU64" s="34"/>
      <c r="HV64" s="34"/>
      <c r="HW64" s="34"/>
      <c r="HX64" s="34"/>
      <c r="HY64" s="34"/>
      <c r="HZ64" s="34"/>
      <c r="IA64" s="34"/>
      <c r="IB64" s="34"/>
      <c r="IC64" s="34"/>
      <c r="ID64" s="34"/>
      <c r="IE64" s="34"/>
      <c r="IF64" s="34"/>
      <c r="IG64" s="34"/>
    </row>
    <row r="65" s="1" customFormat="1" ht="30" customHeight="1" spans="1:241">
      <c r="A65" s="19"/>
      <c r="B65" s="20"/>
      <c r="C65" s="21"/>
      <c r="D65" s="22"/>
      <c r="E65" s="23" t="s">
        <v>96</v>
      </c>
      <c r="F65" s="26">
        <v>140000</v>
      </c>
      <c r="G65" s="25" t="s">
        <v>99</v>
      </c>
      <c r="H65" s="23"/>
      <c r="I65" s="35">
        <v>53</v>
      </c>
      <c r="J65" s="36">
        <v>40</v>
      </c>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c r="FZ65" s="34"/>
      <c r="GA65" s="34"/>
      <c r="GB65" s="34"/>
      <c r="GC65" s="34"/>
      <c r="GD65" s="34"/>
      <c r="GE65" s="34"/>
      <c r="GF65" s="34"/>
      <c r="GG65" s="34"/>
      <c r="GH65" s="34"/>
      <c r="GI65" s="34"/>
      <c r="GJ65" s="34"/>
      <c r="GK65" s="34"/>
      <c r="GL65" s="34"/>
      <c r="GM65" s="34"/>
      <c r="GN65" s="34"/>
      <c r="GO65" s="34"/>
      <c r="GP65" s="34"/>
      <c r="GQ65" s="34"/>
      <c r="GR65" s="34"/>
      <c r="GS65" s="34"/>
      <c r="GT65" s="34"/>
      <c r="GU65" s="34"/>
      <c r="GV65" s="34"/>
      <c r="GW65" s="34"/>
      <c r="GX65" s="34"/>
      <c r="GY65" s="34"/>
      <c r="GZ65" s="34"/>
      <c r="HA65" s="34"/>
      <c r="HB65" s="34"/>
      <c r="HC65" s="34"/>
      <c r="HD65" s="34"/>
      <c r="HE65" s="34"/>
      <c r="HF65" s="34"/>
      <c r="HG65" s="34"/>
      <c r="HH65" s="34"/>
      <c r="HI65" s="34"/>
      <c r="HJ65" s="34"/>
      <c r="HK65" s="34"/>
      <c r="HL65" s="34"/>
      <c r="HM65" s="34"/>
      <c r="HN65" s="34"/>
      <c r="HO65" s="34"/>
      <c r="HP65" s="34"/>
      <c r="HQ65" s="34"/>
      <c r="HR65" s="34"/>
      <c r="HS65" s="34"/>
      <c r="HT65" s="34"/>
      <c r="HU65" s="34"/>
      <c r="HV65" s="34"/>
      <c r="HW65" s="34"/>
      <c r="HX65" s="34"/>
      <c r="HY65" s="34"/>
      <c r="HZ65" s="34"/>
      <c r="IA65" s="34"/>
      <c r="IB65" s="34"/>
      <c r="IC65" s="34"/>
      <c r="ID65" s="34"/>
      <c r="IE65" s="34"/>
      <c r="IF65" s="34"/>
      <c r="IG65" s="34"/>
    </row>
    <row r="66" s="1" customFormat="1" ht="30" customHeight="1" spans="1:241">
      <c r="A66" s="19"/>
      <c r="B66" s="20"/>
      <c r="C66" s="21"/>
      <c r="D66" s="22"/>
      <c r="E66" s="23" t="s">
        <v>100</v>
      </c>
      <c r="F66" s="26">
        <v>229230</v>
      </c>
      <c r="G66" s="25" t="s">
        <v>101</v>
      </c>
      <c r="H66" s="23"/>
      <c r="I66" s="35">
        <v>54</v>
      </c>
      <c r="J66" s="36">
        <v>40</v>
      </c>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c r="GG66" s="34"/>
      <c r="GH66" s="34"/>
      <c r="GI66" s="34"/>
      <c r="GJ66" s="34"/>
      <c r="GK66" s="34"/>
      <c r="GL66" s="34"/>
      <c r="GM66" s="34"/>
      <c r="GN66" s="34"/>
      <c r="GO66" s="34"/>
      <c r="GP66" s="34"/>
      <c r="GQ66" s="34"/>
      <c r="GR66" s="34"/>
      <c r="GS66" s="34"/>
      <c r="GT66" s="34"/>
      <c r="GU66" s="34"/>
      <c r="GV66" s="34"/>
      <c r="GW66" s="34"/>
      <c r="GX66" s="34"/>
      <c r="GY66" s="34"/>
      <c r="GZ66" s="34"/>
      <c r="HA66" s="34"/>
      <c r="HB66" s="34"/>
      <c r="HC66" s="34"/>
      <c r="HD66" s="34"/>
      <c r="HE66" s="34"/>
      <c r="HF66" s="34"/>
      <c r="HG66" s="34"/>
      <c r="HH66" s="34"/>
      <c r="HI66" s="34"/>
      <c r="HJ66" s="34"/>
      <c r="HK66" s="34"/>
      <c r="HL66" s="34"/>
      <c r="HM66" s="34"/>
      <c r="HN66" s="34"/>
      <c r="HO66" s="34"/>
      <c r="HP66" s="34"/>
      <c r="HQ66" s="34"/>
      <c r="HR66" s="34"/>
      <c r="HS66" s="34"/>
      <c r="HT66" s="34"/>
      <c r="HU66" s="34"/>
      <c r="HV66" s="34"/>
      <c r="HW66" s="34"/>
      <c r="HX66" s="34"/>
      <c r="HY66" s="34"/>
      <c r="HZ66" s="34"/>
      <c r="IA66" s="34"/>
      <c r="IB66" s="34"/>
      <c r="IC66" s="34"/>
      <c r="ID66" s="34"/>
      <c r="IE66" s="34"/>
      <c r="IF66" s="34"/>
      <c r="IG66" s="34"/>
    </row>
    <row r="67" s="1" customFormat="1" ht="30" customHeight="1" spans="1:241">
      <c r="A67" s="19"/>
      <c r="B67" s="20"/>
      <c r="C67" s="21"/>
      <c r="D67" s="22"/>
      <c r="E67" s="23" t="s">
        <v>100</v>
      </c>
      <c r="F67" s="26">
        <v>133100</v>
      </c>
      <c r="G67" s="25" t="s">
        <v>102</v>
      </c>
      <c r="H67" s="23"/>
      <c r="I67" s="35">
        <v>55</v>
      </c>
      <c r="J67" s="36">
        <v>40</v>
      </c>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c r="FO67" s="34"/>
      <c r="FP67" s="34"/>
      <c r="FQ67" s="34"/>
      <c r="FR67" s="34"/>
      <c r="FS67" s="34"/>
      <c r="FT67" s="34"/>
      <c r="FU67" s="34"/>
      <c r="FV67" s="34"/>
      <c r="FW67" s="34"/>
      <c r="FX67" s="34"/>
      <c r="FY67" s="34"/>
      <c r="FZ67" s="34"/>
      <c r="GA67" s="34"/>
      <c r="GB67" s="34"/>
      <c r="GC67" s="34"/>
      <c r="GD67" s="34"/>
      <c r="GE67" s="34"/>
      <c r="GF67" s="34"/>
      <c r="GG67" s="34"/>
      <c r="GH67" s="34"/>
      <c r="GI67" s="34"/>
      <c r="GJ67" s="34"/>
      <c r="GK67" s="34"/>
      <c r="GL67" s="34"/>
      <c r="GM67" s="34"/>
      <c r="GN67" s="34"/>
      <c r="GO67" s="34"/>
      <c r="GP67" s="34"/>
      <c r="GQ67" s="34"/>
      <c r="GR67" s="34"/>
      <c r="GS67" s="34"/>
      <c r="GT67" s="34"/>
      <c r="GU67" s="34"/>
      <c r="GV67" s="34"/>
      <c r="GW67" s="34"/>
      <c r="GX67" s="34"/>
      <c r="GY67" s="34"/>
      <c r="GZ67" s="34"/>
      <c r="HA67" s="34"/>
      <c r="HB67" s="34"/>
      <c r="HC67" s="34"/>
      <c r="HD67" s="34"/>
      <c r="HE67" s="34"/>
      <c r="HF67" s="34"/>
      <c r="HG67" s="34"/>
      <c r="HH67" s="34"/>
      <c r="HI67" s="34"/>
      <c r="HJ67" s="34"/>
      <c r="HK67" s="34"/>
      <c r="HL67" s="34"/>
      <c r="HM67" s="34"/>
      <c r="HN67" s="34"/>
      <c r="HO67" s="34"/>
      <c r="HP67" s="34"/>
      <c r="HQ67" s="34"/>
      <c r="HR67" s="34"/>
      <c r="HS67" s="34"/>
      <c r="HT67" s="34"/>
      <c r="HU67" s="34"/>
      <c r="HV67" s="34"/>
      <c r="HW67" s="34"/>
      <c r="HX67" s="34"/>
      <c r="HY67" s="34"/>
      <c r="HZ67" s="34"/>
      <c r="IA67" s="34"/>
      <c r="IB67" s="34"/>
      <c r="IC67" s="34"/>
      <c r="ID67" s="34"/>
      <c r="IE67" s="34"/>
      <c r="IF67" s="34"/>
      <c r="IG67" s="34"/>
    </row>
    <row r="68" s="1" customFormat="1" ht="30" customHeight="1" spans="1:241">
      <c r="A68" s="19"/>
      <c r="B68" s="20"/>
      <c r="C68" s="21"/>
      <c r="D68" s="22"/>
      <c r="E68" s="23" t="s">
        <v>103</v>
      </c>
      <c r="F68" s="26">
        <v>63730</v>
      </c>
      <c r="G68" s="25" t="s">
        <v>104</v>
      </c>
      <c r="H68" s="23"/>
      <c r="I68" s="35">
        <v>56</v>
      </c>
      <c r="J68" s="36">
        <v>40</v>
      </c>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c r="EV68" s="34"/>
      <c r="EW68" s="34"/>
      <c r="EX68" s="34"/>
      <c r="EY68" s="34"/>
      <c r="EZ68" s="34"/>
      <c r="FA68" s="34"/>
      <c r="FB68" s="34"/>
      <c r="FC68" s="34"/>
      <c r="FD68" s="34"/>
      <c r="FE68" s="34"/>
      <c r="FF68" s="34"/>
      <c r="FG68" s="34"/>
      <c r="FH68" s="34"/>
      <c r="FI68" s="34"/>
      <c r="FJ68" s="34"/>
      <c r="FK68" s="34"/>
      <c r="FL68" s="34"/>
      <c r="FM68" s="34"/>
      <c r="FN68" s="34"/>
      <c r="FO68" s="34"/>
      <c r="FP68" s="34"/>
      <c r="FQ68" s="34"/>
      <c r="FR68" s="34"/>
      <c r="FS68" s="34"/>
      <c r="FT68" s="34"/>
      <c r="FU68" s="34"/>
      <c r="FV68" s="34"/>
      <c r="FW68" s="34"/>
      <c r="FX68" s="34"/>
      <c r="FY68" s="34"/>
      <c r="FZ68" s="34"/>
      <c r="GA68" s="34"/>
      <c r="GB68" s="34"/>
      <c r="GC68" s="34"/>
      <c r="GD68" s="34"/>
      <c r="GE68" s="34"/>
      <c r="GF68" s="34"/>
      <c r="GG68" s="34"/>
      <c r="GH68" s="34"/>
      <c r="GI68" s="34"/>
      <c r="GJ68" s="34"/>
      <c r="GK68" s="34"/>
      <c r="GL68" s="34"/>
      <c r="GM68" s="34"/>
      <c r="GN68" s="34"/>
      <c r="GO68" s="34"/>
      <c r="GP68" s="34"/>
      <c r="GQ68" s="34"/>
      <c r="GR68" s="34"/>
      <c r="GS68" s="34"/>
      <c r="GT68" s="34"/>
      <c r="GU68" s="34"/>
      <c r="GV68" s="34"/>
      <c r="GW68" s="34"/>
      <c r="GX68" s="34"/>
      <c r="GY68" s="34"/>
      <c r="GZ68" s="34"/>
      <c r="HA68" s="34"/>
      <c r="HB68" s="34"/>
      <c r="HC68" s="34"/>
      <c r="HD68" s="34"/>
      <c r="HE68" s="34"/>
      <c r="HF68" s="34"/>
      <c r="HG68" s="34"/>
      <c r="HH68" s="34"/>
      <c r="HI68" s="34"/>
      <c r="HJ68" s="34"/>
      <c r="HK68" s="34"/>
      <c r="HL68" s="34"/>
      <c r="HM68" s="34"/>
      <c r="HN68" s="34"/>
      <c r="HO68" s="34"/>
      <c r="HP68" s="34"/>
      <c r="HQ68" s="34"/>
      <c r="HR68" s="34"/>
      <c r="HS68" s="34"/>
      <c r="HT68" s="34"/>
      <c r="HU68" s="34"/>
      <c r="HV68" s="34"/>
      <c r="HW68" s="34"/>
      <c r="HX68" s="34"/>
      <c r="HY68" s="34"/>
      <c r="HZ68" s="34"/>
      <c r="IA68" s="34"/>
      <c r="IB68" s="34"/>
      <c r="IC68" s="34"/>
      <c r="ID68" s="34"/>
      <c r="IE68" s="34"/>
      <c r="IF68" s="34"/>
      <c r="IG68" s="34"/>
    </row>
    <row r="69" s="1" customFormat="1" ht="30" customHeight="1" spans="1:241">
      <c r="A69" s="19"/>
      <c r="B69" s="20"/>
      <c r="C69" s="21"/>
      <c r="D69" s="22"/>
      <c r="E69" s="23" t="s">
        <v>103</v>
      </c>
      <c r="F69" s="26">
        <v>116380</v>
      </c>
      <c r="G69" s="25" t="s">
        <v>105</v>
      </c>
      <c r="H69" s="23"/>
      <c r="I69" s="35">
        <v>57</v>
      </c>
      <c r="J69" s="36">
        <v>40</v>
      </c>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c r="EV69" s="34"/>
      <c r="EW69" s="34"/>
      <c r="EX69" s="34"/>
      <c r="EY69" s="34"/>
      <c r="EZ69" s="34"/>
      <c r="FA69" s="34"/>
      <c r="FB69" s="34"/>
      <c r="FC69" s="34"/>
      <c r="FD69" s="34"/>
      <c r="FE69" s="34"/>
      <c r="FF69" s="34"/>
      <c r="FG69" s="34"/>
      <c r="FH69" s="34"/>
      <c r="FI69" s="34"/>
      <c r="FJ69" s="34"/>
      <c r="FK69" s="34"/>
      <c r="FL69" s="34"/>
      <c r="FM69" s="34"/>
      <c r="FN69" s="34"/>
      <c r="FO69" s="34"/>
      <c r="FP69" s="34"/>
      <c r="FQ69" s="34"/>
      <c r="FR69" s="34"/>
      <c r="FS69" s="34"/>
      <c r="FT69" s="34"/>
      <c r="FU69" s="34"/>
      <c r="FV69" s="34"/>
      <c r="FW69" s="34"/>
      <c r="FX69" s="34"/>
      <c r="FY69" s="34"/>
      <c r="FZ69" s="34"/>
      <c r="GA69" s="34"/>
      <c r="GB69" s="34"/>
      <c r="GC69" s="34"/>
      <c r="GD69" s="34"/>
      <c r="GE69" s="34"/>
      <c r="GF69" s="34"/>
      <c r="GG69" s="34"/>
      <c r="GH69" s="34"/>
      <c r="GI69" s="34"/>
      <c r="GJ69" s="34"/>
      <c r="GK69" s="34"/>
      <c r="GL69" s="34"/>
      <c r="GM69" s="34"/>
      <c r="GN69" s="34"/>
      <c r="GO69" s="34"/>
      <c r="GP69" s="34"/>
      <c r="GQ69" s="34"/>
      <c r="GR69" s="34"/>
      <c r="GS69" s="34"/>
      <c r="GT69" s="34"/>
      <c r="GU69" s="34"/>
      <c r="GV69" s="34"/>
      <c r="GW69" s="34"/>
      <c r="GX69" s="34"/>
      <c r="GY69" s="34"/>
      <c r="GZ69" s="34"/>
      <c r="HA69" s="34"/>
      <c r="HB69" s="34"/>
      <c r="HC69" s="34"/>
      <c r="HD69" s="34"/>
      <c r="HE69" s="34"/>
      <c r="HF69" s="34"/>
      <c r="HG69" s="34"/>
      <c r="HH69" s="34"/>
      <c r="HI69" s="34"/>
      <c r="HJ69" s="34"/>
      <c r="HK69" s="34"/>
      <c r="HL69" s="34"/>
      <c r="HM69" s="34"/>
      <c r="HN69" s="34"/>
      <c r="HO69" s="34"/>
      <c r="HP69" s="34"/>
      <c r="HQ69" s="34"/>
      <c r="HR69" s="34"/>
      <c r="HS69" s="34"/>
      <c r="HT69" s="34"/>
      <c r="HU69" s="34"/>
      <c r="HV69" s="34"/>
      <c r="HW69" s="34"/>
      <c r="HX69" s="34"/>
      <c r="HY69" s="34"/>
      <c r="HZ69" s="34"/>
      <c r="IA69" s="34"/>
      <c r="IB69" s="34"/>
      <c r="IC69" s="34"/>
      <c r="ID69" s="34"/>
      <c r="IE69" s="34"/>
      <c r="IF69" s="34"/>
      <c r="IG69" s="34"/>
    </row>
    <row r="70" s="1" customFormat="1" ht="30" customHeight="1" spans="1:241">
      <c r="A70" s="19"/>
      <c r="B70" s="20"/>
      <c r="C70" s="21"/>
      <c r="D70" s="22"/>
      <c r="E70" s="23" t="s">
        <v>103</v>
      </c>
      <c r="F70" s="26">
        <v>2800000</v>
      </c>
      <c r="G70" s="25" t="s">
        <v>85</v>
      </c>
      <c r="H70" s="23"/>
      <c r="I70" s="35">
        <v>58</v>
      </c>
      <c r="J70" s="36">
        <v>27</v>
      </c>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c r="CT70" s="34"/>
      <c r="CU70" s="34"/>
      <c r="CV70" s="34"/>
      <c r="CW70" s="34"/>
      <c r="CX70" s="34"/>
      <c r="CY70" s="34"/>
      <c r="CZ70" s="34"/>
      <c r="DA70" s="34"/>
      <c r="DB70" s="34"/>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c r="ET70" s="34"/>
      <c r="EU70" s="34"/>
      <c r="EV70" s="34"/>
      <c r="EW70" s="34"/>
      <c r="EX70" s="34"/>
      <c r="EY70" s="34"/>
      <c r="EZ70" s="34"/>
      <c r="FA70" s="34"/>
      <c r="FB70" s="34"/>
      <c r="FC70" s="34"/>
      <c r="FD70" s="34"/>
      <c r="FE70" s="34"/>
      <c r="FF70" s="34"/>
      <c r="FG70" s="34"/>
      <c r="FH70" s="34"/>
      <c r="FI70" s="34"/>
      <c r="FJ70" s="34"/>
      <c r="FK70" s="34"/>
      <c r="FL70" s="34"/>
      <c r="FM70" s="34"/>
      <c r="FN70" s="34"/>
      <c r="FO70" s="34"/>
      <c r="FP70" s="34"/>
      <c r="FQ70" s="34"/>
      <c r="FR70" s="34"/>
      <c r="FS70" s="34"/>
      <c r="FT70" s="34"/>
      <c r="FU70" s="34"/>
      <c r="FV70" s="34"/>
      <c r="FW70" s="34"/>
      <c r="FX70" s="34"/>
      <c r="FY70" s="34"/>
      <c r="FZ70" s="34"/>
      <c r="GA70" s="34"/>
      <c r="GB70" s="34"/>
      <c r="GC70" s="34"/>
      <c r="GD70" s="34"/>
      <c r="GE70" s="34"/>
      <c r="GF70" s="34"/>
      <c r="GG70" s="34"/>
      <c r="GH70" s="34"/>
      <c r="GI70" s="34"/>
      <c r="GJ70" s="34"/>
      <c r="GK70" s="34"/>
      <c r="GL70" s="34"/>
      <c r="GM70" s="34"/>
      <c r="GN70" s="34"/>
      <c r="GO70" s="34"/>
      <c r="GP70" s="34"/>
      <c r="GQ70" s="34"/>
      <c r="GR70" s="34"/>
      <c r="GS70" s="34"/>
      <c r="GT70" s="34"/>
      <c r="GU70" s="34"/>
      <c r="GV70" s="34"/>
      <c r="GW70" s="34"/>
      <c r="GX70" s="34"/>
      <c r="GY70" s="34"/>
      <c r="GZ70" s="34"/>
      <c r="HA70" s="34"/>
      <c r="HB70" s="34"/>
      <c r="HC70" s="34"/>
      <c r="HD70" s="34"/>
      <c r="HE70" s="34"/>
      <c r="HF70" s="34"/>
      <c r="HG70" s="34"/>
      <c r="HH70" s="34"/>
      <c r="HI70" s="34"/>
      <c r="HJ70" s="34"/>
      <c r="HK70" s="34"/>
      <c r="HL70" s="34"/>
      <c r="HM70" s="34"/>
      <c r="HN70" s="34"/>
      <c r="HO70" s="34"/>
      <c r="HP70" s="34"/>
      <c r="HQ70" s="34"/>
      <c r="HR70" s="34"/>
      <c r="HS70" s="34"/>
      <c r="HT70" s="34"/>
      <c r="HU70" s="34"/>
      <c r="HV70" s="34"/>
      <c r="HW70" s="34"/>
      <c r="HX70" s="34"/>
      <c r="HY70" s="34"/>
      <c r="HZ70" s="34"/>
      <c r="IA70" s="34"/>
      <c r="IB70" s="34"/>
      <c r="IC70" s="34"/>
      <c r="ID70" s="34"/>
      <c r="IE70" s="34"/>
      <c r="IF70" s="34"/>
      <c r="IG70" s="34"/>
    </row>
    <row r="71" s="1" customFormat="1" ht="30" customHeight="1" spans="1:241">
      <c r="A71" s="19"/>
      <c r="B71" s="20"/>
      <c r="C71" s="21"/>
      <c r="D71" s="22"/>
      <c r="E71" s="23" t="s">
        <v>103</v>
      </c>
      <c r="F71" s="26">
        <v>444000</v>
      </c>
      <c r="G71" s="25" t="s">
        <v>106</v>
      </c>
      <c r="H71" s="23"/>
      <c r="I71" s="35">
        <v>59</v>
      </c>
      <c r="J71" s="36">
        <v>49</v>
      </c>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c r="FZ71" s="34"/>
      <c r="GA71" s="34"/>
      <c r="GB71" s="34"/>
      <c r="GC71" s="34"/>
      <c r="GD71" s="34"/>
      <c r="GE71" s="34"/>
      <c r="GF71" s="34"/>
      <c r="GG71" s="34"/>
      <c r="GH71" s="34"/>
      <c r="GI71" s="34"/>
      <c r="GJ71" s="34"/>
      <c r="GK71" s="34"/>
      <c r="GL71" s="34"/>
      <c r="GM71" s="34"/>
      <c r="GN71" s="34"/>
      <c r="GO71" s="34"/>
      <c r="GP71" s="34"/>
      <c r="GQ71" s="34"/>
      <c r="GR71" s="34"/>
      <c r="GS71" s="34"/>
      <c r="GT71" s="34"/>
      <c r="GU71" s="34"/>
      <c r="GV71" s="34"/>
      <c r="GW71" s="34"/>
      <c r="GX71" s="34"/>
      <c r="GY71" s="34"/>
      <c r="GZ71" s="34"/>
      <c r="HA71" s="34"/>
      <c r="HB71" s="34"/>
      <c r="HC71" s="34"/>
      <c r="HD71" s="34"/>
      <c r="HE71" s="34"/>
      <c r="HF71" s="34"/>
      <c r="HG71" s="34"/>
      <c r="HH71" s="34"/>
      <c r="HI71" s="34"/>
      <c r="HJ71" s="34"/>
      <c r="HK71" s="34"/>
      <c r="HL71" s="34"/>
      <c r="HM71" s="34"/>
      <c r="HN71" s="34"/>
      <c r="HO71" s="34"/>
      <c r="HP71" s="34"/>
      <c r="HQ71" s="34"/>
      <c r="HR71" s="34"/>
      <c r="HS71" s="34"/>
      <c r="HT71" s="34"/>
      <c r="HU71" s="34"/>
      <c r="HV71" s="34"/>
      <c r="HW71" s="34"/>
      <c r="HX71" s="34"/>
      <c r="HY71" s="34"/>
      <c r="HZ71" s="34"/>
      <c r="IA71" s="34"/>
      <c r="IB71" s="34"/>
      <c r="IC71" s="34"/>
      <c r="ID71" s="34"/>
      <c r="IE71" s="34"/>
      <c r="IF71" s="34"/>
      <c r="IG71" s="34"/>
    </row>
    <row r="72" s="1" customFormat="1" ht="22" customHeight="1" spans="1:241">
      <c r="A72" s="19"/>
      <c r="B72" s="20"/>
      <c r="C72" s="21"/>
      <c r="D72" s="22"/>
      <c r="E72" s="23" t="s">
        <v>103</v>
      </c>
      <c r="F72" s="26">
        <v>273274</v>
      </c>
      <c r="G72" s="25" t="s">
        <v>107</v>
      </c>
      <c r="H72" s="23"/>
      <c r="I72" s="35">
        <v>61</v>
      </c>
      <c r="J72" s="36">
        <v>40</v>
      </c>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c r="FO72" s="34"/>
      <c r="FP72" s="34"/>
      <c r="FQ72" s="34"/>
      <c r="FR72" s="34"/>
      <c r="FS72" s="34"/>
      <c r="FT72" s="34"/>
      <c r="FU72" s="34"/>
      <c r="FV72" s="34"/>
      <c r="FW72" s="34"/>
      <c r="FX72" s="34"/>
      <c r="FY72" s="34"/>
      <c r="FZ72" s="34"/>
      <c r="GA72" s="34"/>
      <c r="GB72" s="34"/>
      <c r="GC72" s="34"/>
      <c r="GD72" s="34"/>
      <c r="GE72" s="34"/>
      <c r="GF72" s="34"/>
      <c r="GG72" s="34"/>
      <c r="GH72" s="34"/>
      <c r="GI72" s="34"/>
      <c r="GJ72" s="34"/>
      <c r="GK72" s="34"/>
      <c r="GL72" s="34"/>
      <c r="GM72" s="34"/>
      <c r="GN72" s="34"/>
      <c r="GO72" s="34"/>
      <c r="GP72" s="34"/>
      <c r="GQ72" s="34"/>
      <c r="GR72" s="34"/>
      <c r="GS72" s="34"/>
      <c r="GT72" s="34"/>
      <c r="GU72" s="34"/>
      <c r="GV72" s="34"/>
      <c r="GW72" s="34"/>
      <c r="GX72" s="34"/>
      <c r="GY72" s="34"/>
      <c r="GZ72" s="34"/>
      <c r="HA72" s="34"/>
      <c r="HB72" s="34"/>
      <c r="HC72" s="34"/>
      <c r="HD72" s="34"/>
      <c r="HE72" s="34"/>
      <c r="HF72" s="34"/>
      <c r="HG72" s="34"/>
      <c r="HH72" s="34"/>
      <c r="HI72" s="34"/>
      <c r="HJ72" s="34"/>
      <c r="HK72" s="34"/>
      <c r="HL72" s="34"/>
      <c r="HM72" s="34"/>
      <c r="HN72" s="34"/>
      <c r="HO72" s="34"/>
      <c r="HP72" s="34"/>
      <c r="HQ72" s="34"/>
      <c r="HR72" s="34"/>
      <c r="HS72" s="34"/>
      <c r="HT72" s="34"/>
      <c r="HU72" s="34"/>
      <c r="HV72" s="34"/>
      <c r="HW72" s="34"/>
      <c r="HX72" s="34"/>
      <c r="HY72" s="34"/>
      <c r="HZ72" s="34"/>
      <c r="IA72" s="34"/>
      <c r="IB72" s="34"/>
      <c r="IC72" s="34"/>
      <c r="ID72" s="34"/>
      <c r="IE72" s="34"/>
      <c r="IF72" s="34"/>
      <c r="IG72" s="34"/>
    </row>
    <row r="73" s="1" customFormat="1" ht="24" customHeight="1" spans="1:241">
      <c r="A73" s="19"/>
      <c r="B73" s="20"/>
      <c r="C73" s="21"/>
      <c r="D73" s="22"/>
      <c r="E73" s="23" t="s">
        <v>108</v>
      </c>
      <c r="F73" s="26">
        <v>975643</v>
      </c>
      <c r="G73" s="25" t="s">
        <v>58</v>
      </c>
      <c r="H73" s="23"/>
      <c r="I73" s="35">
        <v>68</v>
      </c>
      <c r="J73" s="36">
        <v>7</v>
      </c>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c r="FJ73" s="34"/>
      <c r="FK73" s="34"/>
      <c r="FL73" s="34"/>
      <c r="FM73" s="34"/>
      <c r="FN73" s="34"/>
      <c r="FO73" s="34"/>
      <c r="FP73" s="34"/>
      <c r="FQ73" s="34"/>
      <c r="FR73" s="34"/>
      <c r="FS73" s="34"/>
      <c r="FT73" s="34"/>
      <c r="FU73" s="34"/>
      <c r="FV73" s="34"/>
      <c r="FW73" s="34"/>
      <c r="FX73" s="34"/>
      <c r="FY73" s="34"/>
      <c r="FZ73" s="34"/>
      <c r="GA73" s="34"/>
      <c r="GB73" s="34"/>
      <c r="GC73" s="34"/>
      <c r="GD73" s="34"/>
      <c r="GE73" s="34"/>
      <c r="GF73" s="34"/>
      <c r="GG73" s="34"/>
      <c r="GH73" s="34"/>
      <c r="GI73" s="34"/>
      <c r="GJ73" s="34"/>
      <c r="GK73" s="34"/>
      <c r="GL73" s="34"/>
      <c r="GM73" s="34"/>
      <c r="GN73" s="34"/>
      <c r="GO73" s="34"/>
      <c r="GP73" s="34"/>
      <c r="GQ73" s="34"/>
      <c r="GR73" s="34"/>
      <c r="GS73" s="34"/>
      <c r="GT73" s="34"/>
      <c r="GU73" s="34"/>
      <c r="GV73" s="34"/>
      <c r="GW73" s="34"/>
      <c r="GX73" s="34"/>
      <c r="GY73" s="34"/>
      <c r="GZ73" s="34"/>
      <c r="HA73" s="34"/>
      <c r="HB73" s="34"/>
      <c r="HC73" s="34"/>
      <c r="HD73" s="34"/>
      <c r="HE73" s="34"/>
      <c r="HF73" s="34"/>
      <c r="HG73" s="34"/>
      <c r="HH73" s="34"/>
      <c r="HI73" s="34"/>
      <c r="HJ73" s="34"/>
      <c r="HK73" s="34"/>
      <c r="HL73" s="34"/>
      <c r="HM73" s="34"/>
      <c r="HN73" s="34"/>
      <c r="HO73" s="34"/>
      <c r="HP73" s="34"/>
      <c r="HQ73" s="34"/>
      <c r="HR73" s="34"/>
      <c r="HS73" s="34"/>
      <c r="HT73" s="34"/>
      <c r="HU73" s="34"/>
      <c r="HV73" s="34"/>
      <c r="HW73" s="34"/>
      <c r="HX73" s="34"/>
      <c r="HY73" s="34"/>
      <c r="HZ73" s="34"/>
      <c r="IA73" s="34"/>
      <c r="IB73" s="34"/>
      <c r="IC73" s="34"/>
      <c r="ID73" s="34"/>
      <c r="IE73" s="34"/>
      <c r="IF73" s="34"/>
      <c r="IG73" s="34"/>
    </row>
    <row r="74" s="1" customFormat="1" ht="24" customHeight="1" spans="1:241">
      <c r="A74" s="19"/>
      <c r="B74" s="20"/>
      <c r="C74" s="21"/>
      <c r="D74" s="22"/>
      <c r="E74" s="23" t="s">
        <v>109</v>
      </c>
      <c r="F74" s="26">
        <v>330482</v>
      </c>
      <c r="G74" s="25" t="s">
        <v>110</v>
      </c>
      <c r="H74" s="23"/>
      <c r="I74" s="35">
        <v>87</v>
      </c>
      <c r="J74" s="36">
        <v>14</v>
      </c>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c r="ET74" s="34"/>
      <c r="EU74" s="34"/>
      <c r="EV74" s="34"/>
      <c r="EW74" s="34"/>
      <c r="EX74" s="34"/>
      <c r="EY74" s="34"/>
      <c r="EZ74" s="34"/>
      <c r="FA74" s="34"/>
      <c r="FB74" s="34"/>
      <c r="FC74" s="34"/>
      <c r="FD74" s="34"/>
      <c r="FE74" s="34"/>
      <c r="FF74" s="34"/>
      <c r="FG74" s="34"/>
      <c r="FH74" s="34"/>
      <c r="FI74" s="34"/>
      <c r="FJ74" s="34"/>
      <c r="FK74" s="34"/>
      <c r="FL74" s="34"/>
      <c r="FM74" s="34"/>
      <c r="FN74" s="34"/>
      <c r="FO74" s="34"/>
      <c r="FP74" s="34"/>
      <c r="FQ74" s="34"/>
      <c r="FR74" s="34"/>
      <c r="FS74" s="34"/>
      <c r="FT74" s="34"/>
      <c r="FU74" s="34"/>
      <c r="FV74" s="34"/>
      <c r="FW74" s="34"/>
      <c r="FX74" s="34"/>
      <c r="FY74" s="34"/>
      <c r="FZ74" s="34"/>
      <c r="GA74" s="34"/>
      <c r="GB74" s="34"/>
      <c r="GC74" s="34"/>
      <c r="GD74" s="34"/>
      <c r="GE74" s="34"/>
      <c r="GF74" s="34"/>
      <c r="GG74" s="34"/>
      <c r="GH74" s="34"/>
      <c r="GI74" s="34"/>
      <c r="GJ74" s="34"/>
      <c r="GK74" s="34"/>
      <c r="GL74" s="34"/>
      <c r="GM74" s="34"/>
      <c r="GN74" s="34"/>
      <c r="GO74" s="34"/>
      <c r="GP74" s="34"/>
      <c r="GQ74" s="34"/>
      <c r="GR74" s="34"/>
      <c r="GS74" s="34"/>
      <c r="GT74" s="34"/>
      <c r="GU74" s="34"/>
      <c r="GV74" s="34"/>
      <c r="GW74" s="34"/>
      <c r="GX74" s="34"/>
      <c r="GY74" s="34"/>
      <c r="GZ74" s="34"/>
      <c r="HA74" s="34"/>
      <c r="HB74" s="34"/>
      <c r="HC74" s="34"/>
      <c r="HD74" s="34"/>
      <c r="HE74" s="34"/>
      <c r="HF74" s="34"/>
      <c r="HG74" s="34"/>
      <c r="HH74" s="34"/>
      <c r="HI74" s="34"/>
      <c r="HJ74" s="34"/>
      <c r="HK74" s="34"/>
      <c r="HL74" s="34"/>
      <c r="HM74" s="34"/>
      <c r="HN74" s="34"/>
      <c r="HO74" s="34"/>
      <c r="HP74" s="34"/>
      <c r="HQ74" s="34"/>
      <c r="HR74" s="34"/>
      <c r="HS74" s="34"/>
      <c r="HT74" s="34"/>
      <c r="HU74" s="34"/>
      <c r="HV74" s="34"/>
      <c r="HW74" s="34"/>
      <c r="HX74" s="34"/>
      <c r="HY74" s="34"/>
      <c r="HZ74" s="34"/>
      <c r="IA74" s="34"/>
      <c r="IB74" s="34"/>
      <c r="IC74" s="34"/>
      <c r="ID74" s="34"/>
      <c r="IE74" s="34"/>
      <c r="IF74" s="34"/>
      <c r="IG74" s="34"/>
    </row>
    <row r="75" s="1" customFormat="1" ht="24" customHeight="1" spans="1:241">
      <c r="A75" s="19"/>
      <c r="B75" s="20"/>
      <c r="C75" s="21"/>
      <c r="D75" s="22"/>
      <c r="E75" s="23" t="s">
        <v>111</v>
      </c>
      <c r="F75" s="31">
        <v>421722</v>
      </c>
      <c r="G75" s="25" t="s">
        <v>92</v>
      </c>
      <c r="H75" s="23"/>
      <c r="I75" s="35">
        <v>89</v>
      </c>
      <c r="J75" s="36">
        <v>12</v>
      </c>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c r="EV75" s="34"/>
      <c r="EW75" s="34"/>
      <c r="EX75" s="34"/>
      <c r="EY75" s="34"/>
      <c r="EZ75" s="34"/>
      <c r="FA75" s="34"/>
      <c r="FB75" s="34"/>
      <c r="FC75" s="34"/>
      <c r="FD75" s="34"/>
      <c r="FE75" s="34"/>
      <c r="FF75" s="34"/>
      <c r="FG75" s="34"/>
      <c r="FH75" s="34"/>
      <c r="FI75" s="34"/>
      <c r="FJ75" s="34"/>
      <c r="FK75" s="34"/>
      <c r="FL75" s="34"/>
      <c r="FM75" s="34"/>
      <c r="FN75" s="34"/>
      <c r="FO75" s="34"/>
      <c r="FP75" s="34"/>
      <c r="FQ75" s="34"/>
      <c r="FR75" s="34"/>
      <c r="FS75" s="34"/>
      <c r="FT75" s="34"/>
      <c r="FU75" s="34"/>
      <c r="FV75" s="34"/>
      <c r="FW75" s="34"/>
      <c r="FX75" s="34"/>
      <c r="FY75" s="34"/>
      <c r="FZ75" s="34"/>
      <c r="GA75" s="34"/>
      <c r="GB75" s="34"/>
      <c r="GC75" s="34"/>
      <c r="GD75" s="34"/>
      <c r="GE75" s="34"/>
      <c r="GF75" s="34"/>
      <c r="GG75" s="34"/>
      <c r="GH75" s="34"/>
      <c r="GI75" s="34"/>
      <c r="GJ75" s="34"/>
      <c r="GK75" s="34"/>
      <c r="GL75" s="34"/>
      <c r="GM75" s="34"/>
      <c r="GN75" s="34"/>
      <c r="GO75" s="34"/>
      <c r="GP75" s="34"/>
      <c r="GQ75" s="34"/>
      <c r="GR75" s="34"/>
      <c r="GS75" s="34"/>
      <c r="GT75" s="34"/>
      <c r="GU75" s="34"/>
      <c r="GV75" s="34"/>
      <c r="GW75" s="34"/>
      <c r="GX75" s="34"/>
      <c r="GY75" s="34"/>
      <c r="GZ75" s="34"/>
      <c r="HA75" s="34"/>
      <c r="HB75" s="34"/>
      <c r="HC75" s="34"/>
      <c r="HD75" s="34"/>
      <c r="HE75" s="34"/>
      <c r="HF75" s="34"/>
      <c r="HG75" s="34"/>
      <c r="HH75" s="34"/>
      <c r="HI75" s="34"/>
      <c r="HJ75" s="34"/>
      <c r="HK75" s="34"/>
      <c r="HL75" s="34"/>
      <c r="HM75" s="34"/>
      <c r="HN75" s="34"/>
      <c r="HO75" s="34"/>
      <c r="HP75" s="34"/>
      <c r="HQ75" s="34"/>
      <c r="HR75" s="34"/>
      <c r="HS75" s="34"/>
      <c r="HT75" s="34"/>
      <c r="HU75" s="34"/>
      <c r="HV75" s="34"/>
      <c r="HW75" s="34"/>
      <c r="HX75" s="34"/>
      <c r="HY75" s="34"/>
      <c r="HZ75" s="34"/>
      <c r="IA75" s="34"/>
      <c r="IB75" s="34"/>
      <c r="IC75" s="34"/>
      <c r="ID75" s="34"/>
      <c r="IE75" s="34"/>
      <c r="IF75" s="34"/>
      <c r="IG75" s="34"/>
    </row>
    <row r="76" s="1" customFormat="1" ht="24" customHeight="1" spans="1:241">
      <c r="A76" s="19"/>
      <c r="B76" s="20"/>
      <c r="C76" s="21"/>
      <c r="D76" s="22"/>
      <c r="E76" s="23" t="s">
        <v>32</v>
      </c>
      <c r="F76" s="24">
        <f>928336.2-495900-240000</f>
        <v>192436.2</v>
      </c>
      <c r="G76" s="25" t="s">
        <v>23</v>
      </c>
      <c r="H76" s="23"/>
      <c r="I76" s="35">
        <v>91</v>
      </c>
      <c r="J76" s="36">
        <v>3</v>
      </c>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4"/>
      <c r="CV76" s="34"/>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c r="DW76" s="34"/>
      <c r="DX76" s="34"/>
      <c r="DY76" s="34"/>
      <c r="DZ76" s="34"/>
      <c r="EA76" s="34"/>
      <c r="EB76" s="34"/>
      <c r="EC76" s="34"/>
      <c r="ED76" s="34"/>
      <c r="EE76" s="34"/>
      <c r="EF76" s="34"/>
      <c r="EG76" s="34"/>
      <c r="EH76" s="34"/>
      <c r="EI76" s="34"/>
      <c r="EJ76" s="34"/>
      <c r="EK76" s="34"/>
      <c r="EL76" s="34"/>
      <c r="EM76" s="34"/>
      <c r="EN76" s="34"/>
      <c r="EO76" s="34"/>
      <c r="EP76" s="34"/>
      <c r="EQ76" s="34"/>
      <c r="ER76" s="34"/>
      <c r="ES76" s="34"/>
      <c r="ET76" s="34"/>
      <c r="EU76" s="34"/>
      <c r="EV76" s="34"/>
      <c r="EW76" s="34"/>
      <c r="EX76" s="34"/>
      <c r="EY76" s="34"/>
      <c r="EZ76" s="34"/>
      <c r="FA76" s="34"/>
      <c r="FB76" s="34"/>
      <c r="FC76" s="34"/>
      <c r="FD76" s="34"/>
      <c r="FE76" s="34"/>
      <c r="FF76" s="34"/>
      <c r="FG76" s="34"/>
      <c r="FH76" s="34"/>
      <c r="FI76" s="34"/>
      <c r="FJ76" s="34"/>
      <c r="FK76" s="34"/>
      <c r="FL76" s="34"/>
      <c r="FM76" s="34"/>
      <c r="FN76" s="34"/>
      <c r="FO76" s="34"/>
      <c r="FP76" s="34"/>
      <c r="FQ76" s="34"/>
      <c r="FR76" s="34"/>
      <c r="FS76" s="34"/>
      <c r="FT76" s="34"/>
      <c r="FU76" s="34"/>
      <c r="FV76" s="34"/>
      <c r="FW76" s="34"/>
      <c r="FX76" s="34"/>
      <c r="FY76" s="34"/>
      <c r="FZ76" s="34"/>
      <c r="GA76" s="34"/>
      <c r="GB76" s="34"/>
      <c r="GC76" s="34"/>
      <c r="GD76" s="34"/>
      <c r="GE76" s="34"/>
      <c r="GF76" s="34"/>
      <c r="GG76" s="34"/>
      <c r="GH76" s="34"/>
      <c r="GI76" s="34"/>
      <c r="GJ76" s="34"/>
      <c r="GK76" s="34"/>
      <c r="GL76" s="34"/>
      <c r="GM76" s="34"/>
      <c r="GN76" s="34"/>
      <c r="GO76" s="34"/>
      <c r="GP76" s="34"/>
      <c r="GQ76" s="34"/>
      <c r="GR76" s="34"/>
      <c r="GS76" s="34"/>
      <c r="GT76" s="34"/>
      <c r="GU76" s="34"/>
      <c r="GV76" s="34"/>
      <c r="GW76" s="34"/>
      <c r="GX76" s="34"/>
      <c r="GY76" s="34"/>
      <c r="GZ76" s="34"/>
      <c r="HA76" s="34"/>
      <c r="HB76" s="34"/>
      <c r="HC76" s="34"/>
      <c r="HD76" s="34"/>
      <c r="HE76" s="34"/>
      <c r="HF76" s="34"/>
      <c r="HG76" s="34"/>
      <c r="HH76" s="34"/>
      <c r="HI76" s="34"/>
      <c r="HJ76" s="34"/>
      <c r="HK76" s="34"/>
      <c r="HL76" s="34"/>
      <c r="HM76" s="34"/>
      <c r="HN76" s="34"/>
      <c r="HO76" s="34"/>
      <c r="HP76" s="34"/>
      <c r="HQ76" s="34"/>
      <c r="HR76" s="34"/>
      <c r="HS76" s="34"/>
      <c r="HT76" s="34"/>
      <c r="HU76" s="34"/>
      <c r="HV76" s="34"/>
      <c r="HW76" s="34"/>
      <c r="HX76" s="34"/>
      <c r="HY76" s="34"/>
      <c r="HZ76" s="34"/>
      <c r="IA76" s="34"/>
      <c r="IB76" s="34"/>
      <c r="IC76" s="34"/>
      <c r="ID76" s="34"/>
      <c r="IE76" s="34"/>
      <c r="IF76" s="34"/>
      <c r="IG76" s="34"/>
    </row>
    <row r="77" s="1" customFormat="1" ht="24" customHeight="1" spans="1:241">
      <c r="A77" s="19"/>
      <c r="B77" s="20"/>
      <c r="C77" s="21"/>
      <c r="D77" s="22"/>
      <c r="E77" s="23"/>
      <c r="F77" s="24"/>
      <c r="G77" s="25" t="s">
        <v>112</v>
      </c>
      <c r="H77" s="23"/>
      <c r="I77" s="35">
        <v>105</v>
      </c>
      <c r="J77" s="36">
        <v>61</v>
      </c>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c r="EF77" s="34"/>
      <c r="EG77" s="34"/>
      <c r="EH77" s="34"/>
      <c r="EI77" s="34"/>
      <c r="EJ77" s="34"/>
      <c r="EK77" s="34"/>
      <c r="EL77" s="34"/>
      <c r="EM77" s="34"/>
      <c r="EN77" s="34"/>
      <c r="EO77" s="34"/>
      <c r="EP77" s="34"/>
      <c r="EQ77" s="34"/>
      <c r="ER77" s="34"/>
      <c r="ES77" s="34"/>
      <c r="ET77" s="34"/>
      <c r="EU77" s="34"/>
      <c r="EV77" s="34"/>
      <c r="EW77" s="34"/>
      <c r="EX77" s="34"/>
      <c r="EY77" s="34"/>
      <c r="EZ77" s="34"/>
      <c r="FA77" s="34"/>
      <c r="FB77" s="34"/>
      <c r="FC77" s="34"/>
      <c r="FD77" s="34"/>
      <c r="FE77" s="34"/>
      <c r="FF77" s="34"/>
      <c r="FG77" s="34"/>
      <c r="FH77" s="34"/>
      <c r="FI77" s="34"/>
      <c r="FJ77" s="34"/>
      <c r="FK77" s="34"/>
      <c r="FL77" s="34"/>
      <c r="FM77" s="34"/>
      <c r="FN77" s="34"/>
      <c r="FO77" s="34"/>
      <c r="FP77" s="34"/>
      <c r="FQ77" s="34"/>
      <c r="FR77" s="34"/>
      <c r="FS77" s="34"/>
      <c r="FT77" s="34"/>
      <c r="FU77" s="34"/>
      <c r="FV77" s="34"/>
      <c r="FW77" s="34"/>
      <c r="FX77" s="34"/>
      <c r="FY77" s="34"/>
      <c r="FZ77" s="34"/>
      <c r="GA77" s="34"/>
      <c r="GB77" s="34"/>
      <c r="GC77" s="34"/>
      <c r="GD77" s="34"/>
      <c r="GE77" s="34"/>
      <c r="GF77" s="34"/>
      <c r="GG77" s="34"/>
      <c r="GH77" s="34"/>
      <c r="GI77" s="34"/>
      <c r="GJ77" s="34"/>
      <c r="GK77" s="34"/>
      <c r="GL77" s="34"/>
      <c r="GM77" s="34"/>
      <c r="GN77" s="34"/>
      <c r="GO77" s="34"/>
      <c r="GP77" s="34"/>
      <c r="GQ77" s="34"/>
      <c r="GR77" s="34"/>
      <c r="GS77" s="34"/>
      <c r="GT77" s="34"/>
      <c r="GU77" s="34"/>
      <c r="GV77" s="34"/>
      <c r="GW77" s="34"/>
      <c r="GX77" s="34"/>
      <c r="GY77" s="34"/>
      <c r="GZ77" s="34"/>
      <c r="HA77" s="34"/>
      <c r="HB77" s="34"/>
      <c r="HC77" s="34"/>
      <c r="HD77" s="34"/>
      <c r="HE77" s="34"/>
      <c r="HF77" s="34"/>
      <c r="HG77" s="34"/>
      <c r="HH77" s="34"/>
      <c r="HI77" s="34"/>
      <c r="HJ77" s="34"/>
      <c r="HK77" s="34"/>
      <c r="HL77" s="34"/>
      <c r="HM77" s="34"/>
      <c r="HN77" s="34"/>
      <c r="HO77" s="34"/>
      <c r="HP77" s="34"/>
      <c r="HQ77" s="34"/>
      <c r="HR77" s="34"/>
      <c r="HS77" s="34"/>
      <c r="HT77" s="34"/>
      <c r="HU77" s="34"/>
      <c r="HV77" s="34"/>
      <c r="HW77" s="34"/>
      <c r="HX77" s="34"/>
      <c r="HY77" s="34"/>
      <c r="HZ77" s="34"/>
      <c r="IA77" s="34"/>
      <c r="IB77" s="34"/>
      <c r="IC77" s="34"/>
      <c r="ID77" s="34"/>
      <c r="IE77" s="34"/>
      <c r="IF77" s="34"/>
      <c r="IG77" s="34"/>
    </row>
    <row r="78" s="1" customFormat="1" ht="24" customHeight="1" spans="1:241">
      <c r="A78" s="19"/>
      <c r="B78" s="20"/>
      <c r="C78" s="21"/>
      <c r="D78" s="22"/>
      <c r="E78" s="23" t="s">
        <v>113</v>
      </c>
      <c r="F78" s="24">
        <v>498639</v>
      </c>
      <c r="G78" s="25" t="s">
        <v>114</v>
      </c>
      <c r="H78" s="23"/>
      <c r="I78" s="35">
        <v>115</v>
      </c>
      <c r="J78" s="36">
        <v>56</v>
      </c>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c r="EF78" s="34"/>
      <c r="EG78" s="34"/>
      <c r="EH78" s="34"/>
      <c r="EI78" s="34"/>
      <c r="EJ78" s="34"/>
      <c r="EK78" s="34"/>
      <c r="EL78" s="34"/>
      <c r="EM78" s="34"/>
      <c r="EN78" s="34"/>
      <c r="EO78" s="34"/>
      <c r="EP78" s="34"/>
      <c r="EQ78" s="34"/>
      <c r="ER78" s="34"/>
      <c r="ES78" s="34"/>
      <c r="ET78" s="34"/>
      <c r="EU78" s="34"/>
      <c r="EV78" s="34"/>
      <c r="EW78" s="34"/>
      <c r="EX78" s="34"/>
      <c r="EY78" s="34"/>
      <c r="EZ78" s="34"/>
      <c r="FA78" s="34"/>
      <c r="FB78" s="34"/>
      <c r="FC78" s="34"/>
      <c r="FD78" s="34"/>
      <c r="FE78" s="34"/>
      <c r="FF78" s="34"/>
      <c r="FG78" s="34"/>
      <c r="FH78" s="34"/>
      <c r="FI78" s="34"/>
      <c r="FJ78" s="34"/>
      <c r="FK78" s="34"/>
      <c r="FL78" s="34"/>
      <c r="FM78" s="34"/>
      <c r="FN78" s="34"/>
      <c r="FO78" s="34"/>
      <c r="FP78" s="34"/>
      <c r="FQ78" s="34"/>
      <c r="FR78" s="34"/>
      <c r="FS78" s="34"/>
      <c r="FT78" s="34"/>
      <c r="FU78" s="34"/>
      <c r="FV78" s="34"/>
      <c r="FW78" s="34"/>
      <c r="FX78" s="34"/>
      <c r="FY78" s="34"/>
      <c r="FZ78" s="34"/>
      <c r="GA78" s="34"/>
      <c r="GB78" s="34"/>
      <c r="GC78" s="34"/>
      <c r="GD78" s="34"/>
      <c r="GE78" s="34"/>
      <c r="GF78" s="34"/>
      <c r="GG78" s="34"/>
      <c r="GH78" s="34"/>
      <c r="GI78" s="34"/>
      <c r="GJ78" s="34"/>
      <c r="GK78" s="34"/>
      <c r="GL78" s="34"/>
      <c r="GM78" s="34"/>
      <c r="GN78" s="34"/>
      <c r="GO78" s="34"/>
      <c r="GP78" s="34"/>
      <c r="GQ78" s="34"/>
      <c r="GR78" s="34"/>
      <c r="GS78" s="34"/>
      <c r="GT78" s="34"/>
      <c r="GU78" s="34"/>
      <c r="GV78" s="34"/>
      <c r="GW78" s="34"/>
      <c r="GX78" s="34"/>
      <c r="GY78" s="34"/>
      <c r="GZ78" s="34"/>
      <c r="HA78" s="34"/>
      <c r="HB78" s="34"/>
      <c r="HC78" s="34"/>
      <c r="HD78" s="34"/>
      <c r="HE78" s="34"/>
      <c r="HF78" s="34"/>
      <c r="HG78" s="34"/>
      <c r="HH78" s="34"/>
      <c r="HI78" s="34"/>
      <c r="HJ78" s="34"/>
      <c r="HK78" s="34"/>
      <c r="HL78" s="34"/>
      <c r="HM78" s="34"/>
      <c r="HN78" s="34"/>
      <c r="HO78" s="34"/>
      <c r="HP78" s="34"/>
      <c r="HQ78" s="34"/>
      <c r="HR78" s="34"/>
      <c r="HS78" s="34"/>
      <c r="HT78" s="34"/>
      <c r="HU78" s="34"/>
      <c r="HV78" s="34"/>
      <c r="HW78" s="34"/>
      <c r="HX78" s="34"/>
      <c r="HY78" s="34"/>
      <c r="HZ78" s="34"/>
      <c r="IA78" s="34"/>
      <c r="IB78" s="34"/>
      <c r="IC78" s="34"/>
      <c r="ID78" s="34"/>
      <c r="IE78" s="34"/>
      <c r="IF78" s="34"/>
      <c r="IG78" s="34"/>
    </row>
    <row r="79" s="1" customFormat="1" ht="26" customHeight="1" spans="1:241">
      <c r="A79" s="39" t="s">
        <v>115</v>
      </c>
      <c r="B79" s="39" t="s">
        <v>116</v>
      </c>
      <c r="C79" s="21" t="s">
        <v>15</v>
      </c>
      <c r="D79" s="40">
        <v>13606000</v>
      </c>
      <c r="E79" s="23" t="s">
        <v>80</v>
      </c>
      <c r="F79" s="26">
        <v>999408</v>
      </c>
      <c r="G79" s="25" t="s">
        <v>117</v>
      </c>
      <c r="H79" s="23">
        <f>D79-F79-F80-F81-F82-F83-F84-F85-F86-F87-F88-F89-F90</f>
        <v>477576.23</v>
      </c>
      <c r="I79" s="35">
        <v>110</v>
      </c>
      <c r="J79" s="36">
        <v>65</v>
      </c>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4"/>
      <c r="CV79" s="34"/>
      <c r="CW79" s="34"/>
      <c r="CX79" s="34"/>
      <c r="CY79" s="34"/>
      <c r="CZ79" s="34"/>
      <c r="DA79" s="34"/>
      <c r="DB79" s="34"/>
      <c r="DC79" s="34"/>
      <c r="DD79" s="34"/>
      <c r="DE79" s="34"/>
      <c r="DF79" s="34"/>
      <c r="DG79" s="34"/>
      <c r="DH79" s="34"/>
      <c r="DI79" s="34"/>
      <c r="DJ79" s="34"/>
      <c r="DK79" s="34"/>
      <c r="DL79" s="34"/>
      <c r="DM79" s="34"/>
      <c r="DN79" s="34"/>
      <c r="DO79" s="34"/>
      <c r="DP79" s="34"/>
      <c r="DQ79" s="34"/>
      <c r="DR79" s="34"/>
      <c r="DS79" s="34"/>
      <c r="DT79" s="34"/>
      <c r="DU79" s="34"/>
      <c r="DV79" s="34"/>
      <c r="DW79" s="34"/>
      <c r="DX79" s="34"/>
      <c r="DY79" s="34"/>
      <c r="DZ79" s="34"/>
      <c r="EA79" s="34"/>
      <c r="EB79" s="34"/>
      <c r="EC79" s="34"/>
      <c r="ED79" s="34"/>
      <c r="EE79" s="34"/>
      <c r="EF79" s="34"/>
      <c r="EG79" s="34"/>
      <c r="EH79" s="34"/>
      <c r="EI79" s="34"/>
      <c r="EJ79" s="34"/>
      <c r="EK79" s="34"/>
      <c r="EL79" s="34"/>
      <c r="EM79" s="34"/>
      <c r="EN79" s="34"/>
      <c r="EO79" s="34"/>
      <c r="EP79" s="34"/>
      <c r="EQ79" s="34"/>
      <c r="ER79" s="34"/>
      <c r="ES79" s="34"/>
      <c r="ET79" s="34"/>
      <c r="EU79" s="34"/>
      <c r="EV79" s="34"/>
      <c r="EW79" s="34"/>
      <c r="EX79" s="34"/>
      <c r="EY79" s="34"/>
      <c r="EZ79" s="34"/>
      <c r="FA79" s="34"/>
      <c r="FB79" s="34"/>
      <c r="FC79" s="34"/>
      <c r="FD79" s="34"/>
      <c r="FE79" s="34"/>
      <c r="FF79" s="34"/>
      <c r="FG79" s="34"/>
      <c r="FH79" s="34"/>
      <c r="FI79" s="34"/>
      <c r="FJ79" s="34"/>
      <c r="FK79" s="34"/>
      <c r="FL79" s="34"/>
      <c r="FM79" s="34"/>
      <c r="FN79" s="34"/>
      <c r="FO79" s="34"/>
      <c r="FP79" s="34"/>
      <c r="FQ79" s="34"/>
      <c r="FR79" s="34"/>
      <c r="FS79" s="34"/>
      <c r="FT79" s="34"/>
      <c r="FU79" s="34"/>
      <c r="FV79" s="34"/>
      <c r="FW79" s="34"/>
      <c r="FX79" s="34"/>
      <c r="FY79" s="34"/>
      <c r="FZ79" s="34"/>
      <c r="GA79" s="34"/>
      <c r="GB79" s="34"/>
      <c r="GC79" s="34"/>
      <c r="GD79" s="34"/>
      <c r="GE79" s="34"/>
      <c r="GF79" s="34"/>
      <c r="GG79" s="34"/>
      <c r="GH79" s="34"/>
      <c r="GI79" s="34"/>
      <c r="GJ79" s="34"/>
      <c r="GK79" s="34"/>
      <c r="GL79" s="34"/>
      <c r="GM79" s="34"/>
      <c r="GN79" s="34"/>
      <c r="GO79" s="34"/>
      <c r="GP79" s="34"/>
      <c r="GQ79" s="34"/>
      <c r="GR79" s="34"/>
      <c r="GS79" s="34"/>
      <c r="GT79" s="34"/>
      <c r="GU79" s="34"/>
      <c r="GV79" s="34"/>
      <c r="GW79" s="34"/>
      <c r="GX79" s="34"/>
      <c r="GY79" s="34"/>
      <c r="GZ79" s="34"/>
      <c r="HA79" s="34"/>
      <c r="HB79" s="34"/>
      <c r="HC79" s="34"/>
      <c r="HD79" s="34"/>
      <c r="HE79" s="34"/>
      <c r="HF79" s="34"/>
      <c r="HG79" s="34"/>
      <c r="HH79" s="34"/>
      <c r="HI79" s="34"/>
      <c r="HJ79" s="34"/>
      <c r="HK79" s="34"/>
      <c r="HL79" s="34"/>
      <c r="HM79" s="34"/>
      <c r="HN79" s="34"/>
      <c r="HO79" s="34"/>
      <c r="HP79" s="34"/>
      <c r="HQ79" s="34"/>
      <c r="HR79" s="34"/>
      <c r="HS79" s="34"/>
      <c r="HT79" s="34"/>
      <c r="HU79" s="34"/>
      <c r="HV79" s="34"/>
      <c r="HW79" s="34"/>
      <c r="HX79" s="34"/>
      <c r="HY79" s="34"/>
      <c r="HZ79" s="34"/>
      <c r="IA79" s="34"/>
      <c r="IB79" s="34"/>
      <c r="IC79" s="34"/>
      <c r="ID79" s="34"/>
      <c r="IE79" s="34"/>
      <c r="IF79" s="34"/>
      <c r="IG79" s="34"/>
    </row>
    <row r="80" s="1" customFormat="1" ht="26" customHeight="1" spans="1:241">
      <c r="A80" s="39"/>
      <c r="B80" s="39"/>
      <c r="C80" s="21"/>
      <c r="D80" s="40"/>
      <c r="E80" s="23" t="s">
        <v>39</v>
      </c>
      <c r="F80" s="26">
        <v>1992292</v>
      </c>
      <c r="G80" s="25" t="s">
        <v>118</v>
      </c>
      <c r="H80" s="23"/>
      <c r="I80" s="35">
        <v>98</v>
      </c>
      <c r="J80" s="36">
        <v>26</v>
      </c>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c r="EV80" s="34"/>
      <c r="EW80" s="34"/>
      <c r="EX80" s="34"/>
      <c r="EY80" s="34"/>
      <c r="EZ80" s="34"/>
      <c r="FA80" s="34"/>
      <c r="FB80" s="34"/>
      <c r="FC80" s="34"/>
      <c r="FD80" s="34"/>
      <c r="FE80" s="34"/>
      <c r="FF80" s="34"/>
      <c r="FG80" s="34"/>
      <c r="FH80" s="34"/>
      <c r="FI80" s="34"/>
      <c r="FJ80" s="34"/>
      <c r="FK80" s="34"/>
      <c r="FL80" s="34"/>
      <c r="FM80" s="34"/>
      <c r="FN80" s="34"/>
      <c r="FO80" s="34"/>
      <c r="FP80" s="34"/>
      <c r="FQ80" s="34"/>
      <c r="FR80" s="34"/>
      <c r="FS80" s="34"/>
      <c r="FT80" s="34"/>
      <c r="FU80" s="34"/>
      <c r="FV80" s="34"/>
      <c r="FW80" s="34"/>
      <c r="FX80" s="34"/>
      <c r="FY80" s="34"/>
      <c r="FZ80" s="34"/>
      <c r="GA80" s="34"/>
      <c r="GB80" s="34"/>
      <c r="GC80" s="34"/>
      <c r="GD80" s="34"/>
      <c r="GE80" s="34"/>
      <c r="GF80" s="34"/>
      <c r="GG80" s="34"/>
      <c r="GH80" s="34"/>
      <c r="GI80" s="34"/>
      <c r="GJ80" s="34"/>
      <c r="GK80" s="34"/>
      <c r="GL80" s="34"/>
      <c r="GM80" s="34"/>
      <c r="GN80" s="34"/>
      <c r="GO80" s="34"/>
      <c r="GP80" s="34"/>
      <c r="GQ80" s="34"/>
      <c r="GR80" s="34"/>
      <c r="GS80" s="34"/>
      <c r="GT80" s="34"/>
      <c r="GU80" s="34"/>
      <c r="GV80" s="34"/>
      <c r="GW80" s="34"/>
      <c r="GX80" s="34"/>
      <c r="GY80" s="34"/>
      <c r="GZ80" s="34"/>
      <c r="HA80" s="34"/>
      <c r="HB80" s="34"/>
      <c r="HC80" s="34"/>
      <c r="HD80" s="34"/>
      <c r="HE80" s="34"/>
      <c r="HF80" s="34"/>
      <c r="HG80" s="34"/>
      <c r="HH80" s="34"/>
      <c r="HI80" s="34"/>
      <c r="HJ80" s="34"/>
      <c r="HK80" s="34"/>
      <c r="HL80" s="34"/>
      <c r="HM80" s="34"/>
      <c r="HN80" s="34"/>
      <c r="HO80" s="34"/>
      <c r="HP80" s="34"/>
      <c r="HQ80" s="34"/>
      <c r="HR80" s="34"/>
      <c r="HS80" s="34"/>
      <c r="HT80" s="34"/>
      <c r="HU80" s="34"/>
      <c r="HV80" s="34"/>
      <c r="HW80" s="34"/>
      <c r="HX80" s="34"/>
      <c r="HY80" s="34"/>
      <c r="HZ80" s="34"/>
      <c r="IA80" s="34"/>
      <c r="IB80" s="34"/>
      <c r="IC80" s="34"/>
      <c r="ID80" s="34"/>
      <c r="IE80" s="34"/>
      <c r="IF80" s="34"/>
      <c r="IG80" s="34"/>
    </row>
    <row r="81" s="1" customFormat="1" ht="26" customHeight="1" spans="1:241">
      <c r="A81" s="39"/>
      <c r="B81" s="39"/>
      <c r="C81" s="21"/>
      <c r="D81" s="40"/>
      <c r="E81" s="23" t="s">
        <v>39</v>
      </c>
      <c r="F81" s="26">
        <v>2450934</v>
      </c>
      <c r="G81" s="25" t="s">
        <v>119</v>
      </c>
      <c r="H81" s="23"/>
      <c r="I81" s="35">
        <v>101</v>
      </c>
      <c r="J81" s="36">
        <v>37</v>
      </c>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c r="DE81" s="34"/>
      <c r="DF81" s="34"/>
      <c r="DG81" s="34"/>
      <c r="DH81" s="34"/>
      <c r="DI81" s="34"/>
      <c r="DJ81" s="34"/>
      <c r="DK81" s="34"/>
      <c r="DL81" s="34"/>
      <c r="DM81" s="34"/>
      <c r="DN81" s="34"/>
      <c r="DO81" s="34"/>
      <c r="DP81" s="34"/>
      <c r="DQ81" s="34"/>
      <c r="DR81" s="34"/>
      <c r="DS81" s="34"/>
      <c r="DT81" s="34"/>
      <c r="DU81" s="34"/>
      <c r="DV81" s="34"/>
      <c r="DW81" s="34"/>
      <c r="DX81" s="34"/>
      <c r="DY81" s="34"/>
      <c r="DZ81" s="34"/>
      <c r="EA81" s="34"/>
      <c r="EB81" s="34"/>
      <c r="EC81" s="34"/>
      <c r="ED81" s="34"/>
      <c r="EE81" s="34"/>
      <c r="EF81" s="34"/>
      <c r="EG81" s="34"/>
      <c r="EH81" s="34"/>
      <c r="EI81" s="34"/>
      <c r="EJ81" s="34"/>
      <c r="EK81" s="34"/>
      <c r="EL81" s="34"/>
      <c r="EM81" s="34"/>
      <c r="EN81" s="34"/>
      <c r="EO81" s="34"/>
      <c r="EP81" s="34"/>
      <c r="EQ81" s="34"/>
      <c r="ER81" s="34"/>
      <c r="ES81" s="34"/>
      <c r="ET81" s="34"/>
      <c r="EU81" s="34"/>
      <c r="EV81" s="34"/>
      <c r="EW81" s="34"/>
      <c r="EX81" s="34"/>
      <c r="EY81" s="34"/>
      <c r="EZ81" s="34"/>
      <c r="FA81" s="34"/>
      <c r="FB81" s="34"/>
      <c r="FC81" s="34"/>
      <c r="FD81" s="34"/>
      <c r="FE81" s="34"/>
      <c r="FF81" s="34"/>
      <c r="FG81" s="34"/>
      <c r="FH81" s="34"/>
      <c r="FI81" s="34"/>
      <c r="FJ81" s="34"/>
      <c r="FK81" s="34"/>
      <c r="FL81" s="34"/>
      <c r="FM81" s="34"/>
      <c r="FN81" s="34"/>
      <c r="FO81" s="34"/>
      <c r="FP81" s="34"/>
      <c r="FQ81" s="34"/>
      <c r="FR81" s="34"/>
      <c r="FS81" s="34"/>
      <c r="FT81" s="34"/>
      <c r="FU81" s="34"/>
      <c r="FV81" s="34"/>
      <c r="FW81" s="34"/>
      <c r="FX81" s="34"/>
      <c r="FY81" s="34"/>
      <c r="FZ81" s="34"/>
      <c r="GA81" s="34"/>
      <c r="GB81" s="34"/>
      <c r="GC81" s="34"/>
      <c r="GD81" s="34"/>
      <c r="GE81" s="34"/>
      <c r="GF81" s="34"/>
      <c r="GG81" s="34"/>
      <c r="GH81" s="34"/>
      <c r="GI81" s="34"/>
      <c r="GJ81" s="34"/>
      <c r="GK81" s="34"/>
      <c r="GL81" s="34"/>
      <c r="GM81" s="34"/>
      <c r="GN81" s="34"/>
      <c r="GO81" s="34"/>
      <c r="GP81" s="34"/>
      <c r="GQ81" s="34"/>
      <c r="GR81" s="34"/>
      <c r="GS81" s="34"/>
      <c r="GT81" s="34"/>
      <c r="GU81" s="34"/>
      <c r="GV81" s="34"/>
      <c r="GW81" s="34"/>
      <c r="GX81" s="34"/>
      <c r="GY81" s="34"/>
      <c r="GZ81" s="34"/>
      <c r="HA81" s="34"/>
      <c r="HB81" s="34"/>
      <c r="HC81" s="34"/>
      <c r="HD81" s="34"/>
      <c r="HE81" s="34"/>
      <c r="HF81" s="34"/>
      <c r="HG81" s="34"/>
      <c r="HH81" s="34"/>
      <c r="HI81" s="34"/>
      <c r="HJ81" s="34"/>
      <c r="HK81" s="34"/>
      <c r="HL81" s="34"/>
      <c r="HM81" s="34"/>
      <c r="HN81" s="34"/>
      <c r="HO81" s="34"/>
      <c r="HP81" s="34"/>
      <c r="HQ81" s="34"/>
      <c r="HR81" s="34"/>
      <c r="HS81" s="34"/>
      <c r="HT81" s="34"/>
      <c r="HU81" s="34"/>
      <c r="HV81" s="34"/>
      <c r="HW81" s="34"/>
      <c r="HX81" s="34"/>
      <c r="HY81" s="34"/>
      <c r="HZ81" s="34"/>
      <c r="IA81" s="34"/>
      <c r="IB81" s="34"/>
      <c r="IC81" s="34"/>
      <c r="ID81" s="34"/>
      <c r="IE81" s="34"/>
      <c r="IF81" s="34"/>
      <c r="IG81" s="34"/>
    </row>
    <row r="82" s="1" customFormat="1" ht="26" customHeight="1" spans="1:241">
      <c r="A82" s="39"/>
      <c r="B82" s="39"/>
      <c r="C82" s="21"/>
      <c r="D82" s="40"/>
      <c r="E82" s="23" t="s">
        <v>120</v>
      </c>
      <c r="F82" s="26">
        <v>143000</v>
      </c>
      <c r="G82" s="25" t="s">
        <v>121</v>
      </c>
      <c r="H82" s="23"/>
      <c r="I82" s="35">
        <v>124</v>
      </c>
      <c r="J82" s="36">
        <v>77</v>
      </c>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c r="EV82" s="34"/>
      <c r="EW82" s="34"/>
      <c r="EX82" s="34"/>
      <c r="EY82" s="34"/>
      <c r="EZ82" s="34"/>
      <c r="FA82" s="34"/>
      <c r="FB82" s="34"/>
      <c r="FC82" s="34"/>
      <c r="FD82" s="34"/>
      <c r="FE82" s="34"/>
      <c r="FF82" s="34"/>
      <c r="FG82" s="34"/>
      <c r="FH82" s="34"/>
      <c r="FI82" s="34"/>
      <c r="FJ82" s="34"/>
      <c r="FK82" s="34"/>
      <c r="FL82" s="34"/>
      <c r="FM82" s="34"/>
      <c r="FN82" s="34"/>
      <c r="FO82" s="34"/>
      <c r="FP82" s="34"/>
      <c r="FQ82" s="34"/>
      <c r="FR82" s="34"/>
      <c r="FS82" s="34"/>
      <c r="FT82" s="34"/>
      <c r="FU82" s="34"/>
      <c r="FV82" s="34"/>
      <c r="FW82" s="34"/>
      <c r="FX82" s="34"/>
      <c r="FY82" s="34"/>
      <c r="FZ82" s="34"/>
      <c r="GA82" s="34"/>
      <c r="GB82" s="34"/>
      <c r="GC82" s="34"/>
      <c r="GD82" s="34"/>
      <c r="GE82" s="34"/>
      <c r="GF82" s="34"/>
      <c r="GG82" s="34"/>
      <c r="GH82" s="34"/>
      <c r="GI82" s="34"/>
      <c r="GJ82" s="34"/>
      <c r="GK82" s="34"/>
      <c r="GL82" s="34"/>
      <c r="GM82" s="34"/>
      <c r="GN82" s="34"/>
      <c r="GO82" s="34"/>
      <c r="GP82" s="34"/>
      <c r="GQ82" s="34"/>
      <c r="GR82" s="34"/>
      <c r="GS82" s="34"/>
      <c r="GT82" s="34"/>
      <c r="GU82" s="34"/>
      <c r="GV82" s="34"/>
      <c r="GW82" s="34"/>
      <c r="GX82" s="34"/>
      <c r="GY82" s="34"/>
      <c r="GZ82" s="34"/>
      <c r="HA82" s="34"/>
      <c r="HB82" s="34"/>
      <c r="HC82" s="34"/>
      <c r="HD82" s="34"/>
      <c r="HE82" s="34"/>
      <c r="HF82" s="34"/>
      <c r="HG82" s="34"/>
      <c r="HH82" s="34"/>
      <c r="HI82" s="34"/>
      <c r="HJ82" s="34"/>
      <c r="HK82" s="34"/>
      <c r="HL82" s="34"/>
      <c r="HM82" s="34"/>
      <c r="HN82" s="34"/>
      <c r="HO82" s="34"/>
      <c r="HP82" s="34"/>
      <c r="HQ82" s="34"/>
      <c r="HR82" s="34"/>
      <c r="HS82" s="34"/>
      <c r="HT82" s="34"/>
      <c r="HU82" s="34"/>
      <c r="HV82" s="34"/>
      <c r="HW82" s="34"/>
      <c r="HX82" s="34"/>
      <c r="HY82" s="34"/>
      <c r="HZ82" s="34"/>
      <c r="IA82" s="34"/>
      <c r="IB82" s="34"/>
      <c r="IC82" s="34"/>
      <c r="ID82" s="34"/>
      <c r="IE82" s="34"/>
      <c r="IF82" s="34"/>
      <c r="IG82" s="34"/>
    </row>
    <row r="83" s="1" customFormat="1" ht="26" customHeight="1" spans="1:241">
      <c r="A83" s="39"/>
      <c r="B83" s="39"/>
      <c r="C83" s="21"/>
      <c r="D83" s="40"/>
      <c r="E83" s="23" t="s">
        <v>120</v>
      </c>
      <c r="F83" s="26">
        <v>128251</v>
      </c>
      <c r="G83" s="25" t="s">
        <v>122</v>
      </c>
      <c r="H83" s="23"/>
      <c r="I83" s="35">
        <v>124</v>
      </c>
      <c r="J83" s="36">
        <v>77</v>
      </c>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c r="DE83" s="34"/>
      <c r="DF83" s="34"/>
      <c r="DG83" s="34"/>
      <c r="DH83" s="34"/>
      <c r="DI83" s="34"/>
      <c r="DJ83" s="34"/>
      <c r="DK83" s="34"/>
      <c r="DL83" s="34"/>
      <c r="DM83" s="34"/>
      <c r="DN83" s="34"/>
      <c r="DO83" s="34"/>
      <c r="DP83" s="34"/>
      <c r="DQ83" s="34"/>
      <c r="DR83" s="34"/>
      <c r="DS83" s="34"/>
      <c r="DT83" s="34"/>
      <c r="DU83" s="34"/>
      <c r="DV83" s="34"/>
      <c r="DW83" s="34"/>
      <c r="DX83" s="34"/>
      <c r="DY83" s="34"/>
      <c r="DZ83" s="34"/>
      <c r="EA83" s="34"/>
      <c r="EB83" s="34"/>
      <c r="EC83" s="34"/>
      <c r="ED83" s="34"/>
      <c r="EE83" s="34"/>
      <c r="EF83" s="34"/>
      <c r="EG83" s="34"/>
      <c r="EH83" s="34"/>
      <c r="EI83" s="34"/>
      <c r="EJ83" s="34"/>
      <c r="EK83" s="34"/>
      <c r="EL83" s="34"/>
      <c r="EM83" s="34"/>
      <c r="EN83" s="34"/>
      <c r="EO83" s="34"/>
      <c r="EP83" s="34"/>
      <c r="EQ83" s="34"/>
      <c r="ER83" s="34"/>
      <c r="ES83" s="34"/>
      <c r="ET83" s="34"/>
      <c r="EU83" s="34"/>
      <c r="EV83" s="34"/>
      <c r="EW83" s="34"/>
      <c r="EX83" s="34"/>
      <c r="EY83" s="34"/>
      <c r="EZ83" s="34"/>
      <c r="FA83" s="34"/>
      <c r="FB83" s="34"/>
      <c r="FC83" s="34"/>
      <c r="FD83" s="34"/>
      <c r="FE83" s="34"/>
      <c r="FF83" s="34"/>
      <c r="FG83" s="34"/>
      <c r="FH83" s="34"/>
      <c r="FI83" s="34"/>
      <c r="FJ83" s="34"/>
      <c r="FK83" s="34"/>
      <c r="FL83" s="34"/>
      <c r="FM83" s="34"/>
      <c r="FN83" s="34"/>
      <c r="FO83" s="34"/>
      <c r="FP83" s="34"/>
      <c r="FQ83" s="34"/>
      <c r="FR83" s="34"/>
      <c r="FS83" s="34"/>
      <c r="FT83" s="34"/>
      <c r="FU83" s="34"/>
      <c r="FV83" s="34"/>
      <c r="FW83" s="34"/>
      <c r="FX83" s="34"/>
      <c r="FY83" s="34"/>
      <c r="FZ83" s="34"/>
      <c r="GA83" s="34"/>
      <c r="GB83" s="34"/>
      <c r="GC83" s="34"/>
      <c r="GD83" s="34"/>
      <c r="GE83" s="34"/>
      <c r="GF83" s="34"/>
      <c r="GG83" s="34"/>
      <c r="GH83" s="34"/>
      <c r="GI83" s="34"/>
      <c r="GJ83" s="34"/>
      <c r="GK83" s="34"/>
      <c r="GL83" s="34"/>
      <c r="GM83" s="34"/>
      <c r="GN83" s="34"/>
      <c r="GO83" s="34"/>
      <c r="GP83" s="34"/>
      <c r="GQ83" s="34"/>
      <c r="GR83" s="34"/>
      <c r="GS83" s="34"/>
      <c r="GT83" s="34"/>
      <c r="GU83" s="34"/>
      <c r="GV83" s="34"/>
      <c r="GW83" s="34"/>
      <c r="GX83" s="34"/>
      <c r="GY83" s="34"/>
      <c r="GZ83" s="34"/>
      <c r="HA83" s="34"/>
      <c r="HB83" s="34"/>
      <c r="HC83" s="34"/>
      <c r="HD83" s="34"/>
      <c r="HE83" s="34"/>
      <c r="HF83" s="34"/>
      <c r="HG83" s="34"/>
      <c r="HH83" s="34"/>
      <c r="HI83" s="34"/>
      <c r="HJ83" s="34"/>
      <c r="HK83" s="34"/>
      <c r="HL83" s="34"/>
      <c r="HM83" s="34"/>
      <c r="HN83" s="34"/>
      <c r="HO83" s="34"/>
      <c r="HP83" s="34"/>
      <c r="HQ83" s="34"/>
      <c r="HR83" s="34"/>
      <c r="HS83" s="34"/>
      <c r="HT83" s="34"/>
      <c r="HU83" s="34"/>
      <c r="HV83" s="34"/>
      <c r="HW83" s="34"/>
      <c r="HX83" s="34"/>
      <c r="HY83" s="34"/>
      <c r="HZ83" s="34"/>
      <c r="IA83" s="34"/>
      <c r="IB83" s="34"/>
      <c r="IC83" s="34"/>
      <c r="ID83" s="34"/>
      <c r="IE83" s="34"/>
      <c r="IF83" s="34"/>
      <c r="IG83" s="34"/>
    </row>
    <row r="84" s="1" customFormat="1" ht="26" customHeight="1" spans="1:241">
      <c r="A84" s="39"/>
      <c r="B84" s="39"/>
      <c r="C84" s="21"/>
      <c r="D84" s="40"/>
      <c r="E84" s="23" t="s">
        <v>120</v>
      </c>
      <c r="F84" s="26">
        <v>999344</v>
      </c>
      <c r="G84" s="25" t="s">
        <v>123</v>
      </c>
      <c r="H84" s="23"/>
      <c r="I84" s="35">
        <v>100</v>
      </c>
      <c r="J84" s="36">
        <v>34</v>
      </c>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P84" s="34"/>
      <c r="DQ84" s="34"/>
      <c r="DR84" s="34"/>
      <c r="DS84" s="34"/>
      <c r="DT84" s="34"/>
      <c r="DU84" s="34"/>
      <c r="DV84" s="34"/>
      <c r="DW84" s="34"/>
      <c r="DX84" s="34"/>
      <c r="DY84" s="34"/>
      <c r="DZ84" s="34"/>
      <c r="EA84" s="34"/>
      <c r="EB84" s="34"/>
      <c r="EC84" s="34"/>
      <c r="ED84" s="34"/>
      <c r="EE84" s="34"/>
      <c r="EF84" s="34"/>
      <c r="EG84" s="34"/>
      <c r="EH84" s="34"/>
      <c r="EI84" s="34"/>
      <c r="EJ84" s="34"/>
      <c r="EK84" s="34"/>
      <c r="EL84" s="34"/>
      <c r="EM84" s="34"/>
      <c r="EN84" s="34"/>
      <c r="EO84" s="34"/>
      <c r="EP84" s="34"/>
      <c r="EQ84" s="34"/>
      <c r="ER84" s="34"/>
      <c r="ES84" s="34"/>
      <c r="ET84" s="34"/>
      <c r="EU84" s="34"/>
      <c r="EV84" s="34"/>
      <c r="EW84" s="34"/>
      <c r="EX84" s="34"/>
      <c r="EY84" s="34"/>
      <c r="EZ84" s="34"/>
      <c r="FA84" s="34"/>
      <c r="FB84" s="34"/>
      <c r="FC84" s="34"/>
      <c r="FD84" s="34"/>
      <c r="FE84" s="34"/>
      <c r="FF84" s="34"/>
      <c r="FG84" s="34"/>
      <c r="FH84" s="34"/>
      <c r="FI84" s="34"/>
      <c r="FJ84" s="34"/>
      <c r="FK84" s="34"/>
      <c r="FL84" s="34"/>
      <c r="FM84" s="34"/>
      <c r="FN84" s="34"/>
      <c r="FO84" s="34"/>
      <c r="FP84" s="34"/>
      <c r="FQ84" s="34"/>
      <c r="FR84" s="34"/>
      <c r="FS84" s="34"/>
      <c r="FT84" s="34"/>
      <c r="FU84" s="34"/>
      <c r="FV84" s="34"/>
      <c r="FW84" s="34"/>
      <c r="FX84" s="34"/>
      <c r="FY84" s="34"/>
      <c r="FZ84" s="34"/>
      <c r="GA84" s="34"/>
      <c r="GB84" s="34"/>
      <c r="GC84" s="34"/>
      <c r="GD84" s="34"/>
      <c r="GE84" s="34"/>
      <c r="GF84" s="34"/>
      <c r="GG84" s="34"/>
      <c r="GH84" s="34"/>
      <c r="GI84" s="34"/>
      <c r="GJ84" s="34"/>
      <c r="GK84" s="34"/>
      <c r="GL84" s="34"/>
      <c r="GM84" s="34"/>
      <c r="GN84" s="34"/>
      <c r="GO84" s="34"/>
      <c r="GP84" s="34"/>
      <c r="GQ84" s="34"/>
      <c r="GR84" s="34"/>
      <c r="GS84" s="34"/>
      <c r="GT84" s="34"/>
      <c r="GU84" s="34"/>
      <c r="GV84" s="34"/>
      <c r="GW84" s="34"/>
      <c r="GX84" s="34"/>
      <c r="GY84" s="34"/>
      <c r="GZ84" s="34"/>
      <c r="HA84" s="34"/>
      <c r="HB84" s="34"/>
      <c r="HC84" s="34"/>
      <c r="HD84" s="34"/>
      <c r="HE84" s="34"/>
      <c r="HF84" s="34"/>
      <c r="HG84" s="34"/>
      <c r="HH84" s="34"/>
      <c r="HI84" s="34"/>
      <c r="HJ84" s="34"/>
      <c r="HK84" s="34"/>
      <c r="HL84" s="34"/>
      <c r="HM84" s="34"/>
      <c r="HN84" s="34"/>
      <c r="HO84" s="34"/>
      <c r="HP84" s="34"/>
      <c r="HQ84" s="34"/>
      <c r="HR84" s="34"/>
      <c r="HS84" s="34"/>
      <c r="HT84" s="34"/>
      <c r="HU84" s="34"/>
      <c r="HV84" s="34"/>
      <c r="HW84" s="34"/>
      <c r="HX84" s="34"/>
      <c r="HY84" s="34"/>
      <c r="HZ84" s="34"/>
      <c r="IA84" s="34"/>
      <c r="IB84" s="34"/>
      <c r="IC84" s="34"/>
      <c r="ID84" s="34"/>
      <c r="IE84" s="34"/>
      <c r="IF84" s="34"/>
      <c r="IG84" s="34"/>
    </row>
    <row r="85" s="1" customFormat="1" ht="26" customHeight="1" spans="1:241">
      <c r="A85" s="39"/>
      <c r="B85" s="39"/>
      <c r="C85" s="21"/>
      <c r="D85" s="40"/>
      <c r="E85" s="23" t="s">
        <v>120</v>
      </c>
      <c r="F85" s="26">
        <v>699458.77</v>
      </c>
      <c r="G85" s="25" t="s">
        <v>123</v>
      </c>
      <c r="H85" s="23"/>
      <c r="I85" s="35">
        <v>114</v>
      </c>
      <c r="J85" s="36">
        <v>70</v>
      </c>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c r="DJ85" s="34"/>
      <c r="DK85" s="34"/>
      <c r="DL85" s="34"/>
      <c r="DM85" s="34"/>
      <c r="DN85" s="34"/>
      <c r="DO85" s="34"/>
      <c r="DP85" s="34"/>
      <c r="DQ85" s="34"/>
      <c r="DR85" s="34"/>
      <c r="DS85" s="34"/>
      <c r="DT85" s="34"/>
      <c r="DU85" s="34"/>
      <c r="DV85" s="34"/>
      <c r="DW85" s="34"/>
      <c r="DX85" s="34"/>
      <c r="DY85" s="34"/>
      <c r="DZ85" s="34"/>
      <c r="EA85" s="34"/>
      <c r="EB85" s="34"/>
      <c r="EC85" s="34"/>
      <c r="ED85" s="34"/>
      <c r="EE85" s="34"/>
      <c r="EF85" s="34"/>
      <c r="EG85" s="34"/>
      <c r="EH85" s="34"/>
      <c r="EI85" s="34"/>
      <c r="EJ85" s="34"/>
      <c r="EK85" s="34"/>
      <c r="EL85" s="34"/>
      <c r="EM85" s="34"/>
      <c r="EN85" s="34"/>
      <c r="EO85" s="34"/>
      <c r="EP85" s="34"/>
      <c r="EQ85" s="34"/>
      <c r="ER85" s="34"/>
      <c r="ES85" s="34"/>
      <c r="ET85" s="34"/>
      <c r="EU85" s="34"/>
      <c r="EV85" s="34"/>
      <c r="EW85" s="34"/>
      <c r="EX85" s="34"/>
      <c r="EY85" s="34"/>
      <c r="EZ85" s="34"/>
      <c r="FA85" s="34"/>
      <c r="FB85" s="34"/>
      <c r="FC85" s="34"/>
      <c r="FD85" s="34"/>
      <c r="FE85" s="34"/>
      <c r="FF85" s="34"/>
      <c r="FG85" s="34"/>
      <c r="FH85" s="34"/>
      <c r="FI85" s="34"/>
      <c r="FJ85" s="34"/>
      <c r="FK85" s="34"/>
      <c r="FL85" s="34"/>
      <c r="FM85" s="34"/>
      <c r="FN85" s="34"/>
      <c r="FO85" s="34"/>
      <c r="FP85" s="34"/>
      <c r="FQ85" s="34"/>
      <c r="FR85" s="34"/>
      <c r="FS85" s="34"/>
      <c r="FT85" s="34"/>
      <c r="FU85" s="34"/>
      <c r="FV85" s="34"/>
      <c r="FW85" s="34"/>
      <c r="FX85" s="34"/>
      <c r="FY85" s="34"/>
      <c r="FZ85" s="34"/>
      <c r="GA85" s="34"/>
      <c r="GB85" s="34"/>
      <c r="GC85" s="34"/>
      <c r="GD85" s="34"/>
      <c r="GE85" s="34"/>
      <c r="GF85" s="34"/>
      <c r="GG85" s="34"/>
      <c r="GH85" s="34"/>
      <c r="GI85" s="34"/>
      <c r="GJ85" s="34"/>
      <c r="GK85" s="34"/>
      <c r="GL85" s="34"/>
      <c r="GM85" s="34"/>
      <c r="GN85" s="34"/>
      <c r="GO85" s="34"/>
      <c r="GP85" s="34"/>
      <c r="GQ85" s="34"/>
      <c r="GR85" s="34"/>
      <c r="GS85" s="34"/>
      <c r="GT85" s="34"/>
      <c r="GU85" s="34"/>
      <c r="GV85" s="34"/>
      <c r="GW85" s="34"/>
      <c r="GX85" s="34"/>
      <c r="GY85" s="34"/>
      <c r="GZ85" s="34"/>
      <c r="HA85" s="34"/>
      <c r="HB85" s="34"/>
      <c r="HC85" s="34"/>
      <c r="HD85" s="34"/>
      <c r="HE85" s="34"/>
      <c r="HF85" s="34"/>
      <c r="HG85" s="34"/>
      <c r="HH85" s="34"/>
      <c r="HI85" s="34"/>
      <c r="HJ85" s="34"/>
      <c r="HK85" s="34"/>
      <c r="HL85" s="34"/>
      <c r="HM85" s="34"/>
      <c r="HN85" s="34"/>
      <c r="HO85" s="34"/>
      <c r="HP85" s="34"/>
      <c r="HQ85" s="34"/>
      <c r="HR85" s="34"/>
      <c r="HS85" s="34"/>
      <c r="HT85" s="34"/>
      <c r="HU85" s="34"/>
      <c r="HV85" s="34"/>
      <c r="HW85" s="34"/>
      <c r="HX85" s="34"/>
      <c r="HY85" s="34"/>
      <c r="HZ85" s="34"/>
      <c r="IA85" s="34"/>
      <c r="IB85" s="34"/>
      <c r="IC85" s="34"/>
      <c r="ID85" s="34"/>
      <c r="IE85" s="34"/>
      <c r="IF85" s="34"/>
      <c r="IG85" s="34"/>
    </row>
    <row r="86" s="1" customFormat="1" ht="26" customHeight="1" spans="1:241">
      <c r="A86" s="39"/>
      <c r="B86" s="39"/>
      <c r="C86" s="21"/>
      <c r="D86" s="40"/>
      <c r="E86" s="23" t="s">
        <v>81</v>
      </c>
      <c r="F86" s="26">
        <v>987077</v>
      </c>
      <c r="G86" s="25" t="s">
        <v>124</v>
      </c>
      <c r="H86" s="23"/>
      <c r="I86" s="35">
        <v>108</v>
      </c>
      <c r="J86" s="36">
        <v>62</v>
      </c>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34"/>
      <c r="DZ86" s="34"/>
      <c r="EA86" s="34"/>
      <c r="EB86" s="34"/>
      <c r="EC86" s="34"/>
      <c r="ED86" s="34"/>
      <c r="EE86" s="34"/>
      <c r="EF86" s="34"/>
      <c r="EG86" s="34"/>
      <c r="EH86" s="34"/>
      <c r="EI86" s="34"/>
      <c r="EJ86" s="34"/>
      <c r="EK86" s="34"/>
      <c r="EL86" s="34"/>
      <c r="EM86" s="34"/>
      <c r="EN86" s="34"/>
      <c r="EO86" s="34"/>
      <c r="EP86" s="34"/>
      <c r="EQ86" s="34"/>
      <c r="ER86" s="34"/>
      <c r="ES86" s="34"/>
      <c r="ET86" s="34"/>
      <c r="EU86" s="34"/>
      <c r="EV86" s="34"/>
      <c r="EW86" s="34"/>
      <c r="EX86" s="34"/>
      <c r="EY86" s="34"/>
      <c r="EZ86" s="34"/>
      <c r="FA86" s="34"/>
      <c r="FB86" s="34"/>
      <c r="FC86" s="34"/>
      <c r="FD86" s="34"/>
      <c r="FE86" s="34"/>
      <c r="FF86" s="34"/>
      <c r="FG86" s="34"/>
      <c r="FH86" s="34"/>
      <c r="FI86" s="34"/>
      <c r="FJ86" s="34"/>
      <c r="FK86" s="34"/>
      <c r="FL86" s="34"/>
      <c r="FM86" s="34"/>
      <c r="FN86" s="34"/>
      <c r="FO86" s="34"/>
      <c r="FP86" s="34"/>
      <c r="FQ86" s="34"/>
      <c r="FR86" s="34"/>
      <c r="FS86" s="34"/>
      <c r="FT86" s="34"/>
      <c r="FU86" s="34"/>
      <c r="FV86" s="34"/>
      <c r="FW86" s="34"/>
      <c r="FX86" s="34"/>
      <c r="FY86" s="34"/>
      <c r="FZ86" s="34"/>
      <c r="GA86" s="34"/>
      <c r="GB86" s="34"/>
      <c r="GC86" s="34"/>
      <c r="GD86" s="34"/>
      <c r="GE86" s="34"/>
      <c r="GF86" s="34"/>
      <c r="GG86" s="34"/>
      <c r="GH86" s="34"/>
      <c r="GI86" s="34"/>
      <c r="GJ86" s="34"/>
      <c r="GK86" s="34"/>
      <c r="GL86" s="34"/>
      <c r="GM86" s="34"/>
      <c r="GN86" s="34"/>
      <c r="GO86" s="34"/>
      <c r="GP86" s="34"/>
      <c r="GQ86" s="34"/>
      <c r="GR86" s="34"/>
      <c r="GS86" s="34"/>
      <c r="GT86" s="34"/>
      <c r="GU86" s="34"/>
      <c r="GV86" s="34"/>
      <c r="GW86" s="34"/>
      <c r="GX86" s="34"/>
      <c r="GY86" s="34"/>
      <c r="GZ86" s="34"/>
      <c r="HA86" s="34"/>
      <c r="HB86" s="34"/>
      <c r="HC86" s="34"/>
      <c r="HD86" s="34"/>
      <c r="HE86" s="34"/>
      <c r="HF86" s="34"/>
      <c r="HG86" s="34"/>
      <c r="HH86" s="34"/>
      <c r="HI86" s="34"/>
      <c r="HJ86" s="34"/>
      <c r="HK86" s="34"/>
      <c r="HL86" s="34"/>
      <c r="HM86" s="34"/>
      <c r="HN86" s="34"/>
      <c r="HO86" s="34"/>
      <c r="HP86" s="34"/>
      <c r="HQ86" s="34"/>
      <c r="HR86" s="34"/>
      <c r="HS86" s="34"/>
      <c r="HT86" s="34"/>
      <c r="HU86" s="34"/>
      <c r="HV86" s="34"/>
      <c r="HW86" s="34"/>
      <c r="HX86" s="34"/>
      <c r="HY86" s="34"/>
      <c r="HZ86" s="34"/>
      <c r="IA86" s="34"/>
      <c r="IB86" s="34"/>
      <c r="IC86" s="34"/>
      <c r="ID86" s="34"/>
      <c r="IE86" s="34"/>
      <c r="IF86" s="34"/>
      <c r="IG86" s="34"/>
    </row>
    <row r="87" s="1" customFormat="1" ht="26" customHeight="1" spans="1:241">
      <c r="A87" s="39"/>
      <c r="B87" s="39"/>
      <c r="C87" s="21"/>
      <c r="D87" s="40"/>
      <c r="E87" s="23" t="s">
        <v>81</v>
      </c>
      <c r="F87" s="26">
        <v>972315</v>
      </c>
      <c r="G87" s="25" t="s">
        <v>125</v>
      </c>
      <c r="H87" s="23"/>
      <c r="I87" s="35">
        <v>109</v>
      </c>
      <c r="J87" s="36">
        <v>63</v>
      </c>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c r="DJ87" s="34"/>
      <c r="DK87" s="34"/>
      <c r="DL87" s="34"/>
      <c r="DM87" s="34"/>
      <c r="DN87" s="34"/>
      <c r="DO87" s="34"/>
      <c r="DP87" s="34"/>
      <c r="DQ87" s="34"/>
      <c r="DR87" s="34"/>
      <c r="DS87" s="34"/>
      <c r="DT87" s="34"/>
      <c r="DU87" s="34"/>
      <c r="DV87" s="34"/>
      <c r="DW87" s="34"/>
      <c r="DX87" s="34"/>
      <c r="DY87" s="34"/>
      <c r="DZ87" s="34"/>
      <c r="EA87" s="34"/>
      <c r="EB87" s="34"/>
      <c r="EC87" s="34"/>
      <c r="ED87" s="34"/>
      <c r="EE87" s="34"/>
      <c r="EF87" s="34"/>
      <c r="EG87" s="34"/>
      <c r="EH87" s="34"/>
      <c r="EI87" s="34"/>
      <c r="EJ87" s="34"/>
      <c r="EK87" s="34"/>
      <c r="EL87" s="34"/>
      <c r="EM87" s="34"/>
      <c r="EN87" s="34"/>
      <c r="EO87" s="34"/>
      <c r="EP87" s="34"/>
      <c r="EQ87" s="34"/>
      <c r="ER87" s="34"/>
      <c r="ES87" s="34"/>
      <c r="ET87" s="34"/>
      <c r="EU87" s="34"/>
      <c r="EV87" s="34"/>
      <c r="EW87" s="34"/>
      <c r="EX87" s="34"/>
      <c r="EY87" s="34"/>
      <c r="EZ87" s="34"/>
      <c r="FA87" s="34"/>
      <c r="FB87" s="34"/>
      <c r="FC87" s="34"/>
      <c r="FD87" s="34"/>
      <c r="FE87" s="34"/>
      <c r="FF87" s="34"/>
      <c r="FG87" s="34"/>
      <c r="FH87" s="34"/>
      <c r="FI87" s="34"/>
      <c r="FJ87" s="34"/>
      <c r="FK87" s="34"/>
      <c r="FL87" s="34"/>
      <c r="FM87" s="34"/>
      <c r="FN87" s="34"/>
      <c r="FO87" s="34"/>
      <c r="FP87" s="34"/>
      <c r="FQ87" s="34"/>
      <c r="FR87" s="34"/>
      <c r="FS87" s="34"/>
      <c r="FT87" s="34"/>
      <c r="FU87" s="34"/>
      <c r="FV87" s="34"/>
      <c r="FW87" s="34"/>
      <c r="FX87" s="34"/>
      <c r="FY87" s="34"/>
      <c r="FZ87" s="34"/>
      <c r="GA87" s="34"/>
      <c r="GB87" s="34"/>
      <c r="GC87" s="34"/>
      <c r="GD87" s="34"/>
      <c r="GE87" s="34"/>
      <c r="GF87" s="34"/>
      <c r="GG87" s="34"/>
      <c r="GH87" s="34"/>
      <c r="GI87" s="34"/>
      <c r="GJ87" s="34"/>
      <c r="GK87" s="34"/>
      <c r="GL87" s="34"/>
      <c r="GM87" s="34"/>
      <c r="GN87" s="34"/>
      <c r="GO87" s="34"/>
      <c r="GP87" s="34"/>
      <c r="GQ87" s="34"/>
      <c r="GR87" s="34"/>
      <c r="GS87" s="34"/>
      <c r="GT87" s="34"/>
      <c r="GU87" s="34"/>
      <c r="GV87" s="34"/>
      <c r="GW87" s="34"/>
      <c r="GX87" s="34"/>
      <c r="GY87" s="34"/>
      <c r="GZ87" s="34"/>
      <c r="HA87" s="34"/>
      <c r="HB87" s="34"/>
      <c r="HC87" s="34"/>
      <c r="HD87" s="34"/>
      <c r="HE87" s="34"/>
      <c r="HF87" s="34"/>
      <c r="HG87" s="34"/>
      <c r="HH87" s="34"/>
      <c r="HI87" s="34"/>
      <c r="HJ87" s="34"/>
      <c r="HK87" s="34"/>
      <c r="HL87" s="34"/>
      <c r="HM87" s="34"/>
      <c r="HN87" s="34"/>
      <c r="HO87" s="34"/>
      <c r="HP87" s="34"/>
      <c r="HQ87" s="34"/>
      <c r="HR87" s="34"/>
      <c r="HS87" s="34"/>
      <c r="HT87" s="34"/>
      <c r="HU87" s="34"/>
      <c r="HV87" s="34"/>
      <c r="HW87" s="34"/>
      <c r="HX87" s="34"/>
      <c r="HY87" s="34"/>
      <c r="HZ87" s="34"/>
      <c r="IA87" s="34"/>
      <c r="IB87" s="34"/>
      <c r="IC87" s="34"/>
      <c r="ID87" s="34"/>
      <c r="IE87" s="34"/>
      <c r="IF87" s="34"/>
      <c r="IG87" s="34"/>
    </row>
    <row r="88" s="1" customFormat="1" ht="26" customHeight="1" spans="1:241">
      <c r="A88" s="39"/>
      <c r="B88" s="39"/>
      <c r="C88" s="21"/>
      <c r="D88" s="40"/>
      <c r="E88" s="23" t="s">
        <v>126</v>
      </c>
      <c r="F88" s="26">
        <v>1815711</v>
      </c>
      <c r="G88" s="25" t="s">
        <v>127</v>
      </c>
      <c r="H88" s="23"/>
      <c r="I88" s="35">
        <v>102</v>
      </c>
      <c r="J88" s="36">
        <v>38</v>
      </c>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c r="DE88" s="34"/>
      <c r="DF88" s="34"/>
      <c r="DG88" s="34"/>
      <c r="DH88" s="34"/>
      <c r="DI88" s="34"/>
      <c r="DJ88" s="34"/>
      <c r="DK88" s="34"/>
      <c r="DL88" s="34"/>
      <c r="DM88" s="34"/>
      <c r="DN88" s="34"/>
      <c r="DO88" s="34"/>
      <c r="DP88" s="34"/>
      <c r="DQ88" s="34"/>
      <c r="DR88" s="34"/>
      <c r="DS88" s="34"/>
      <c r="DT88" s="34"/>
      <c r="DU88" s="34"/>
      <c r="DV88" s="34"/>
      <c r="DW88" s="34"/>
      <c r="DX88" s="34"/>
      <c r="DY88" s="34"/>
      <c r="DZ88" s="34"/>
      <c r="EA88" s="34"/>
      <c r="EB88" s="34"/>
      <c r="EC88" s="34"/>
      <c r="ED88" s="34"/>
      <c r="EE88" s="34"/>
      <c r="EF88" s="34"/>
      <c r="EG88" s="34"/>
      <c r="EH88" s="34"/>
      <c r="EI88" s="34"/>
      <c r="EJ88" s="34"/>
      <c r="EK88" s="34"/>
      <c r="EL88" s="34"/>
      <c r="EM88" s="34"/>
      <c r="EN88" s="34"/>
      <c r="EO88" s="34"/>
      <c r="EP88" s="34"/>
      <c r="EQ88" s="34"/>
      <c r="ER88" s="34"/>
      <c r="ES88" s="34"/>
      <c r="ET88" s="34"/>
      <c r="EU88" s="34"/>
      <c r="EV88" s="34"/>
      <c r="EW88" s="34"/>
      <c r="EX88" s="34"/>
      <c r="EY88" s="34"/>
      <c r="EZ88" s="34"/>
      <c r="FA88" s="34"/>
      <c r="FB88" s="34"/>
      <c r="FC88" s="34"/>
      <c r="FD88" s="34"/>
      <c r="FE88" s="34"/>
      <c r="FF88" s="34"/>
      <c r="FG88" s="34"/>
      <c r="FH88" s="34"/>
      <c r="FI88" s="34"/>
      <c r="FJ88" s="34"/>
      <c r="FK88" s="34"/>
      <c r="FL88" s="34"/>
      <c r="FM88" s="34"/>
      <c r="FN88" s="34"/>
      <c r="FO88" s="34"/>
      <c r="FP88" s="34"/>
      <c r="FQ88" s="34"/>
      <c r="FR88" s="34"/>
      <c r="FS88" s="34"/>
      <c r="FT88" s="34"/>
      <c r="FU88" s="34"/>
      <c r="FV88" s="34"/>
      <c r="FW88" s="34"/>
      <c r="FX88" s="34"/>
      <c r="FY88" s="34"/>
      <c r="FZ88" s="34"/>
      <c r="GA88" s="34"/>
      <c r="GB88" s="34"/>
      <c r="GC88" s="34"/>
      <c r="GD88" s="34"/>
      <c r="GE88" s="34"/>
      <c r="GF88" s="34"/>
      <c r="GG88" s="34"/>
      <c r="GH88" s="34"/>
      <c r="GI88" s="34"/>
      <c r="GJ88" s="34"/>
      <c r="GK88" s="34"/>
      <c r="GL88" s="34"/>
      <c r="GM88" s="34"/>
      <c r="GN88" s="34"/>
      <c r="GO88" s="34"/>
      <c r="GP88" s="34"/>
      <c r="GQ88" s="34"/>
      <c r="GR88" s="34"/>
      <c r="GS88" s="34"/>
      <c r="GT88" s="34"/>
      <c r="GU88" s="34"/>
      <c r="GV88" s="34"/>
      <c r="GW88" s="34"/>
      <c r="GX88" s="34"/>
      <c r="GY88" s="34"/>
      <c r="GZ88" s="34"/>
      <c r="HA88" s="34"/>
      <c r="HB88" s="34"/>
      <c r="HC88" s="34"/>
      <c r="HD88" s="34"/>
      <c r="HE88" s="34"/>
      <c r="HF88" s="34"/>
      <c r="HG88" s="34"/>
      <c r="HH88" s="34"/>
      <c r="HI88" s="34"/>
      <c r="HJ88" s="34"/>
      <c r="HK88" s="34"/>
      <c r="HL88" s="34"/>
      <c r="HM88" s="34"/>
      <c r="HN88" s="34"/>
      <c r="HO88" s="34"/>
      <c r="HP88" s="34"/>
      <c r="HQ88" s="34"/>
      <c r="HR88" s="34"/>
      <c r="HS88" s="34"/>
      <c r="HT88" s="34"/>
      <c r="HU88" s="34"/>
      <c r="HV88" s="34"/>
      <c r="HW88" s="34"/>
      <c r="HX88" s="34"/>
      <c r="HY88" s="34"/>
      <c r="HZ88" s="34"/>
      <c r="IA88" s="34"/>
      <c r="IB88" s="34"/>
      <c r="IC88" s="34"/>
      <c r="ID88" s="34"/>
      <c r="IE88" s="34"/>
      <c r="IF88" s="34"/>
      <c r="IG88" s="34"/>
    </row>
    <row r="89" s="1" customFormat="1" ht="32" customHeight="1" spans="1:241">
      <c r="A89" s="39"/>
      <c r="B89" s="39"/>
      <c r="C89" s="21"/>
      <c r="D89" s="40"/>
      <c r="E89" s="23" t="s">
        <v>126</v>
      </c>
      <c r="F89" s="26">
        <v>1873233</v>
      </c>
      <c r="G89" s="25" t="s">
        <v>128</v>
      </c>
      <c r="H89" s="23"/>
      <c r="I89" s="35">
        <v>104</v>
      </c>
      <c r="J89" s="36">
        <v>53</v>
      </c>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c r="ET89" s="34"/>
      <c r="EU89" s="34"/>
      <c r="EV89" s="34"/>
      <c r="EW89" s="34"/>
      <c r="EX89" s="34"/>
      <c r="EY89" s="34"/>
      <c r="EZ89" s="34"/>
      <c r="FA89" s="34"/>
      <c r="FB89" s="34"/>
      <c r="FC89" s="34"/>
      <c r="FD89" s="34"/>
      <c r="FE89" s="34"/>
      <c r="FF89" s="34"/>
      <c r="FG89" s="34"/>
      <c r="FH89" s="34"/>
      <c r="FI89" s="34"/>
      <c r="FJ89" s="34"/>
      <c r="FK89" s="34"/>
      <c r="FL89" s="34"/>
      <c r="FM89" s="34"/>
      <c r="FN89" s="34"/>
      <c r="FO89" s="34"/>
      <c r="FP89" s="34"/>
      <c r="FQ89" s="34"/>
      <c r="FR89" s="34"/>
      <c r="FS89" s="34"/>
      <c r="FT89" s="34"/>
      <c r="FU89" s="34"/>
      <c r="FV89" s="34"/>
      <c r="FW89" s="34"/>
      <c r="FX89" s="34"/>
      <c r="FY89" s="34"/>
      <c r="FZ89" s="34"/>
      <c r="GA89" s="34"/>
      <c r="GB89" s="34"/>
      <c r="GC89" s="34"/>
      <c r="GD89" s="34"/>
      <c r="GE89" s="34"/>
      <c r="GF89" s="34"/>
      <c r="GG89" s="34"/>
      <c r="GH89" s="34"/>
      <c r="GI89" s="34"/>
      <c r="GJ89" s="34"/>
      <c r="GK89" s="34"/>
      <c r="GL89" s="34"/>
      <c r="GM89" s="34"/>
      <c r="GN89" s="34"/>
      <c r="GO89" s="34"/>
      <c r="GP89" s="34"/>
      <c r="GQ89" s="34"/>
      <c r="GR89" s="34"/>
      <c r="GS89" s="34"/>
      <c r="GT89" s="34"/>
      <c r="GU89" s="34"/>
      <c r="GV89" s="34"/>
      <c r="GW89" s="34"/>
      <c r="GX89" s="34"/>
      <c r="GY89" s="34"/>
      <c r="GZ89" s="34"/>
      <c r="HA89" s="34"/>
      <c r="HB89" s="34"/>
      <c r="HC89" s="34"/>
      <c r="HD89" s="34"/>
      <c r="HE89" s="34"/>
      <c r="HF89" s="34"/>
      <c r="HG89" s="34"/>
      <c r="HH89" s="34"/>
      <c r="HI89" s="34"/>
      <c r="HJ89" s="34"/>
      <c r="HK89" s="34"/>
      <c r="HL89" s="34"/>
      <c r="HM89" s="34"/>
      <c r="HN89" s="34"/>
      <c r="HO89" s="34"/>
      <c r="HP89" s="34"/>
      <c r="HQ89" s="34"/>
      <c r="HR89" s="34"/>
      <c r="HS89" s="34"/>
      <c r="HT89" s="34"/>
      <c r="HU89" s="34"/>
      <c r="HV89" s="34"/>
      <c r="HW89" s="34"/>
      <c r="HX89" s="34"/>
      <c r="HY89" s="34"/>
      <c r="HZ89" s="34"/>
      <c r="IA89" s="34"/>
      <c r="IB89" s="34"/>
      <c r="IC89" s="34"/>
      <c r="ID89" s="34"/>
      <c r="IE89" s="34"/>
      <c r="IF89" s="34"/>
      <c r="IG89" s="34"/>
    </row>
    <row r="90" s="1" customFormat="1" ht="32" customHeight="1" spans="1:241">
      <c r="A90" s="39"/>
      <c r="B90" s="39"/>
      <c r="C90" s="21"/>
      <c r="D90" s="40"/>
      <c r="E90" s="23" t="s">
        <v>129</v>
      </c>
      <c r="F90" s="26">
        <v>67400</v>
      </c>
      <c r="G90" s="25" t="s">
        <v>130</v>
      </c>
      <c r="H90" s="23"/>
      <c r="I90" s="35">
        <v>124</v>
      </c>
      <c r="J90" s="36">
        <v>77</v>
      </c>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c r="DJ90" s="34"/>
      <c r="DK90" s="34"/>
      <c r="DL90" s="34"/>
      <c r="DM90" s="34"/>
      <c r="DN90" s="34"/>
      <c r="DO90" s="34"/>
      <c r="DP90" s="34"/>
      <c r="DQ90" s="34"/>
      <c r="DR90" s="34"/>
      <c r="DS90" s="34"/>
      <c r="DT90" s="34"/>
      <c r="DU90" s="34"/>
      <c r="DV90" s="34"/>
      <c r="DW90" s="34"/>
      <c r="DX90" s="34"/>
      <c r="DY90" s="34"/>
      <c r="DZ90" s="34"/>
      <c r="EA90" s="34"/>
      <c r="EB90" s="34"/>
      <c r="EC90" s="34"/>
      <c r="ED90" s="34"/>
      <c r="EE90" s="34"/>
      <c r="EF90" s="34"/>
      <c r="EG90" s="34"/>
      <c r="EH90" s="34"/>
      <c r="EI90" s="34"/>
      <c r="EJ90" s="34"/>
      <c r="EK90" s="34"/>
      <c r="EL90" s="34"/>
      <c r="EM90" s="34"/>
      <c r="EN90" s="34"/>
      <c r="EO90" s="34"/>
      <c r="EP90" s="34"/>
      <c r="EQ90" s="34"/>
      <c r="ER90" s="34"/>
      <c r="ES90" s="34"/>
      <c r="ET90" s="34"/>
      <c r="EU90" s="34"/>
      <c r="EV90" s="34"/>
      <c r="EW90" s="34"/>
      <c r="EX90" s="34"/>
      <c r="EY90" s="34"/>
      <c r="EZ90" s="34"/>
      <c r="FA90" s="34"/>
      <c r="FB90" s="34"/>
      <c r="FC90" s="34"/>
      <c r="FD90" s="34"/>
      <c r="FE90" s="34"/>
      <c r="FF90" s="34"/>
      <c r="FG90" s="34"/>
      <c r="FH90" s="34"/>
      <c r="FI90" s="34"/>
      <c r="FJ90" s="34"/>
      <c r="FK90" s="34"/>
      <c r="FL90" s="34"/>
      <c r="FM90" s="34"/>
      <c r="FN90" s="34"/>
      <c r="FO90" s="34"/>
      <c r="FP90" s="34"/>
      <c r="FQ90" s="34"/>
      <c r="FR90" s="34"/>
      <c r="FS90" s="34"/>
      <c r="FT90" s="34"/>
      <c r="FU90" s="34"/>
      <c r="FV90" s="34"/>
      <c r="FW90" s="34"/>
      <c r="FX90" s="34"/>
      <c r="FY90" s="34"/>
      <c r="FZ90" s="34"/>
      <c r="GA90" s="34"/>
      <c r="GB90" s="34"/>
      <c r="GC90" s="34"/>
      <c r="GD90" s="34"/>
      <c r="GE90" s="34"/>
      <c r="GF90" s="34"/>
      <c r="GG90" s="34"/>
      <c r="GH90" s="34"/>
      <c r="GI90" s="34"/>
      <c r="GJ90" s="34"/>
      <c r="GK90" s="34"/>
      <c r="GL90" s="34"/>
      <c r="GM90" s="34"/>
      <c r="GN90" s="34"/>
      <c r="GO90" s="34"/>
      <c r="GP90" s="34"/>
      <c r="GQ90" s="34"/>
      <c r="GR90" s="34"/>
      <c r="GS90" s="34"/>
      <c r="GT90" s="34"/>
      <c r="GU90" s="34"/>
      <c r="GV90" s="34"/>
      <c r="GW90" s="34"/>
      <c r="GX90" s="34"/>
      <c r="GY90" s="34"/>
      <c r="GZ90" s="34"/>
      <c r="HA90" s="34"/>
      <c r="HB90" s="34"/>
      <c r="HC90" s="34"/>
      <c r="HD90" s="34"/>
      <c r="HE90" s="34"/>
      <c r="HF90" s="34"/>
      <c r="HG90" s="34"/>
      <c r="HH90" s="34"/>
      <c r="HI90" s="34"/>
      <c r="HJ90" s="34"/>
      <c r="HK90" s="34"/>
      <c r="HL90" s="34"/>
      <c r="HM90" s="34"/>
      <c r="HN90" s="34"/>
      <c r="HO90" s="34"/>
      <c r="HP90" s="34"/>
      <c r="HQ90" s="34"/>
      <c r="HR90" s="34"/>
      <c r="HS90" s="34"/>
      <c r="HT90" s="34"/>
      <c r="HU90" s="34"/>
      <c r="HV90" s="34"/>
      <c r="HW90" s="34"/>
      <c r="HX90" s="34"/>
      <c r="HY90" s="34"/>
      <c r="HZ90" s="34"/>
      <c r="IA90" s="34"/>
      <c r="IB90" s="34"/>
      <c r="IC90" s="34"/>
      <c r="ID90" s="34"/>
      <c r="IE90" s="34"/>
      <c r="IF90" s="34"/>
      <c r="IG90" s="34"/>
    </row>
    <row r="91" s="1" customFormat="1" ht="26" customHeight="1" spans="1:241">
      <c r="A91" s="39" t="s">
        <v>131</v>
      </c>
      <c r="B91" s="39" t="s">
        <v>132</v>
      </c>
      <c r="C91" s="21" t="s">
        <v>15</v>
      </c>
      <c r="D91" s="40">
        <v>5414000</v>
      </c>
      <c r="E91" s="23" t="s">
        <v>111</v>
      </c>
      <c r="F91" s="26">
        <v>2414000</v>
      </c>
      <c r="G91" s="41" t="s">
        <v>133</v>
      </c>
      <c r="H91" s="23">
        <f>D91-F91-F92</f>
        <v>3000000</v>
      </c>
      <c r="I91" s="35">
        <v>90</v>
      </c>
      <c r="J91" s="36">
        <v>73</v>
      </c>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c r="DJ91" s="34"/>
      <c r="DK91" s="34"/>
      <c r="DL91" s="34"/>
      <c r="DM91" s="34"/>
      <c r="DN91" s="34"/>
      <c r="DO91" s="34"/>
      <c r="DP91" s="34"/>
      <c r="DQ91" s="34"/>
      <c r="DR91" s="34"/>
      <c r="DS91" s="34"/>
      <c r="DT91" s="34"/>
      <c r="DU91" s="34"/>
      <c r="DV91" s="34"/>
      <c r="DW91" s="34"/>
      <c r="DX91" s="34"/>
      <c r="DY91" s="34"/>
      <c r="DZ91" s="34"/>
      <c r="EA91" s="34"/>
      <c r="EB91" s="34"/>
      <c r="EC91" s="34"/>
      <c r="ED91" s="34"/>
      <c r="EE91" s="34"/>
      <c r="EF91" s="34"/>
      <c r="EG91" s="34"/>
      <c r="EH91" s="34"/>
      <c r="EI91" s="34"/>
      <c r="EJ91" s="34"/>
      <c r="EK91" s="34"/>
      <c r="EL91" s="34"/>
      <c r="EM91" s="34"/>
      <c r="EN91" s="34"/>
      <c r="EO91" s="34"/>
      <c r="EP91" s="34"/>
      <c r="EQ91" s="34"/>
      <c r="ER91" s="34"/>
      <c r="ES91" s="34"/>
      <c r="ET91" s="34"/>
      <c r="EU91" s="34"/>
      <c r="EV91" s="34"/>
      <c r="EW91" s="34"/>
      <c r="EX91" s="34"/>
      <c r="EY91" s="34"/>
      <c r="EZ91" s="34"/>
      <c r="FA91" s="34"/>
      <c r="FB91" s="34"/>
      <c r="FC91" s="34"/>
      <c r="FD91" s="34"/>
      <c r="FE91" s="34"/>
      <c r="FF91" s="34"/>
      <c r="FG91" s="34"/>
      <c r="FH91" s="34"/>
      <c r="FI91" s="34"/>
      <c r="FJ91" s="34"/>
      <c r="FK91" s="34"/>
      <c r="FL91" s="34"/>
      <c r="FM91" s="34"/>
      <c r="FN91" s="34"/>
      <c r="FO91" s="34"/>
      <c r="FP91" s="34"/>
      <c r="FQ91" s="34"/>
      <c r="FR91" s="34"/>
      <c r="FS91" s="34"/>
      <c r="FT91" s="34"/>
      <c r="FU91" s="34"/>
      <c r="FV91" s="34"/>
      <c r="FW91" s="34"/>
      <c r="FX91" s="34"/>
      <c r="FY91" s="34"/>
      <c r="FZ91" s="34"/>
      <c r="GA91" s="34"/>
      <c r="GB91" s="34"/>
      <c r="GC91" s="34"/>
      <c r="GD91" s="34"/>
      <c r="GE91" s="34"/>
      <c r="GF91" s="34"/>
      <c r="GG91" s="34"/>
      <c r="GH91" s="34"/>
      <c r="GI91" s="34"/>
      <c r="GJ91" s="34"/>
      <c r="GK91" s="34"/>
      <c r="GL91" s="34"/>
      <c r="GM91" s="34"/>
      <c r="GN91" s="34"/>
      <c r="GO91" s="34"/>
      <c r="GP91" s="34"/>
      <c r="GQ91" s="34"/>
      <c r="GR91" s="34"/>
      <c r="GS91" s="34"/>
      <c r="GT91" s="34"/>
      <c r="GU91" s="34"/>
      <c r="GV91" s="34"/>
      <c r="GW91" s="34"/>
      <c r="GX91" s="34"/>
      <c r="GY91" s="34"/>
      <c r="GZ91" s="34"/>
      <c r="HA91" s="34"/>
      <c r="HB91" s="34"/>
      <c r="HC91" s="34"/>
      <c r="HD91" s="34"/>
      <c r="HE91" s="34"/>
      <c r="HF91" s="34"/>
      <c r="HG91" s="34"/>
      <c r="HH91" s="34"/>
      <c r="HI91" s="34"/>
      <c r="HJ91" s="34"/>
      <c r="HK91" s="34"/>
      <c r="HL91" s="34"/>
      <c r="HM91" s="34"/>
      <c r="HN91" s="34"/>
      <c r="HO91" s="34"/>
      <c r="HP91" s="34"/>
      <c r="HQ91" s="34"/>
      <c r="HR91" s="34"/>
      <c r="HS91" s="34"/>
      <c r="HT91" s="34"/>
      <c r="HU91" s="34"/>
      <c r="HV91" s="34"/>
      <c r="HW91" s="34"/>
      <c r="HX91" s="34"/>
      <c r="HY91" s="34"/>
      <c r="HZ91" s="34"/>
      <c r="IA91" s="34"/>
      <c r="IB91" s="34"/>
      <c r="IC91" s="34"/>
      <c r="ID91" s="34"/>
      <c r="IE91" s="34"/>
      <c r="IF91" s="34"/>
      <c r="IG91" s="34"/>
    </row>
    <row r="92" s="1" customFormat="1" ht="26" customHeight="1" spans="1:241">
      <c r="A92" s="39"/>
      <c r="B92" s="39"/>
      <c r="C92" s="21"/>
      <c r="D92" s="40"/>
      <c r="E92" s="23" t="s">
        <v>134</v>
      </c>
      <c r="F92" s="26"/>
      <c r="G92" s="41" t="s">
        <v>135</v>
      </c>
      <c r="H92" s="23"/>
      <c r="I92" s="35">
        <v>111</v>
      </c>
      <c r="J92" s="36">
        <v>67</v>
      </c>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c r="DJ92" s="34"/>
      <c r="DK92" s="34"/>
      <c r="DL92" s="34"/>
      <c r="DM92" s="34"/>
      <c r="DN92" s="34"/>
      <c r="DO92" s="34"/>
      <c r="DP92" s="34"/>
      <c r="DQ92" s="34"/>
      <c r="DR92" s="34"/>
      <c r="DS92" s="34"/>
      <c r="DT92" s="34"/>
      <c r="DU92" s="34"/>
      <c r="DV92" s="34"/>
      <c r="DW92" s="34"/>
      <c r="DX92" s="34"/>
      <c r="DY92" s="34"/>
      <c r="DZ92" s="34"/>
      <c r="EA92" s="34"/>
      <c r="EB92" s="34"/>
      <c r="EC92" s="34"/>
      <c r="ED92" s="34"/>
      <c r="EE92" s="34"/>
      <c r="EF92" s="34"/>
      <c r="EG92" s="34"/>
      <c r="EH92" s="34"/>
      <c r="EI92" s="34"/>
      <c r="EJ92" s="34"/>
      <c r="EK92" s="34"/>
      <c r="EL92" s="34"/>
      <c r="EM92" s="34"/>
      <c r="EN92" s="34"/>
      <c r="EO92" s="34"/>
      <c r="EP92" s="34"/>
      <c r="EQ92" s="34"/>
      <c r="ER92" s="34"/>
      <c r="ES92" s="34"/>
      <c r="ET92" s="34"/>
      <c r="EU92" s="34"/>
      <c r="EV92" s="34"/>
      <c r="EW92" s="34"/>
      <c r="EX92" s="34"/>
      <c r="EY92" s="34"/>
      <c r="EZ92" s="34"/>
      <c r="FA92" s="34"/>
      <c r="FB92" s="34"/>
      <c r="FC92" s="34"/>
      <c r="FD92" s="34"/>
      <c r="FE92" s="34"/>
      <c r="FF92" s="34"/>
      <c r="FG92" s="34"/>
      <c r="FH92" s="34"/>
      <c r="FI92" s="34"/>
      <c r="FJ92" s="34"/>
      <c r="FK92" s="34"/>
      <c r="FL92" s="34"/>
      <c r="FM92" s="34"/>
      <c r="FN92" s="34"/>
      <c r="FO92" s="34"/>
      <c r="FP92" s="34"/>
      <c r="FQ92" s="34"/>
      <c r="FR92" s="34"/>
      <c r="FS92" s="34"/>
      <c r="FT92" s="34"/>
      <c r="FU92" s="34"/>
      <c r="FV92" s="34"/>
      <c r="FW92" s="34"/>
      <c r="FX92" s="34"/>
      <c r="FY92" s="34"/>
      <c r="FZ92" s="34"/>
      <c r="GA92" s="34"/>
      <c r="GB92" s="34"/>
      <c r="GC92" s="34"/>
      <c r="GD92" s="34"/>
      <c r="GE92" s="34"/>
      <c r="GF92" s="34"/>
      <c r="GG92" s="34"/>
      <c r="GH92" s="34"/>
      <c r="GI92" s="34"/>
      <c r="GJ92" s="34"/>
      <c r="GK92" s="34"/>
      <c r="GL92" s="34"/>
      <c r="GM92" s="34"/>
      <c r="GN92" s="34"/>
      <c r="GO92" s="34"/>
      <c r="GP92" s="34"/>
      <c r="GQ92" s="34"/>
      <c r="GR92" s="34"/>
      <c r="GS92" s="34"/>
      <c r="GT92" s="34"/>
      <c r="GU92" s="34"/>
      <c r="GV92" s="34"/>
      <c r="GW92" s="34"/>
      <c r="GX92" s="34"/>
      <c r="GY92" s="34"/>
      <c r="GZ92" s="34"/>
      <c r="HA92" s="34"/>
      <c r="HB92" s="34"/>
      <c r="HC92" s="34"/>
      <c r="HD92" s="34"/>
      <c r="HE92" s="34"/>
      <c r="HF92" s="34"/>
      <c r="HG92" s="34"/>
      <c r="HH92" s="34"/>
      <c r="HI92" s="34"/>
      <c r="HJ92" s="34"/>
      <c r="HK92" s="34"/>
      <c r="HL92" s="34"/>
      <c r="HM92" s="34"/>
      <c r="HN92" s="34"/>
      <c r="HO92" s="34"/>
      <c r="HP92" s="34"/>
      <c r="HQ92" s="34"/>
      <c r="HR92" s="34"/>
      <c r="HS92" s="34"/>
      <c r="HT92" s="34"/>
      <c r="HU92" s="34"/>
      <c r="HV92" s="34"/>
      <c r="HW92" s="34"/>
      <c r="HX92" s="34"/>
      <c r="HY92" s="34"/>
      <c r="HZ92" s="34"/>
      <c r="IA92" s="34"/>
      <c r="IB92" s="34"/>
      <c r="IC92" s="34"/>
      <c r="ID92" s="34"/>
      <c r="IE92" s="34"/>
      <c r="IF92" s="34"/>
      <c r="IG92" s="34"/>
    </row>
    <row r="93" s="1" customFormat="1" ht="26" customHeight="1" spans="1:241">
      <c r="A93" s="39" t="s">
        <v>136</v>
      </c>
      <c r="B93" s="39" t="s">
        <v>137</v>
      </c>
      <c r="C93" s="21" t="s">
        <v>15</v>
      </c>
      <c r="D93" s="40">
        <v>160000</v>
      </c>
      <c r="E93" s="23" t="s">
        <v>75</v>
      </c>
      <c r="F93" s="31">
        <v>160000</v>
      </c>
      <c r="G93" s="25" t="s">
        <v>76</v>
      </c>
      <c r="H93" s="23">
        <f t="shared" ref="H93:H98" si="0">D93-F93</f>
        <v>0</v>
      </c>
      <c r="I93" s="35">
        <v>63</v>
      </c>
      <c r="J93" s="36">
        <v>50</v>
      </c>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c r="DJ93" s="34"/>
      <c r="DK93" s="34"/>
      <c r="DL93" s="34"/>
      <c r="DM93" s="34"/>
      <c r="DN93" s="34"/>
      <c r="DO93" s="34"/>
      <c r="DP93" s="34"/>
      <c r="DQ93" s="34"/>
      <c r="DR93" s="34"/>
      <c r="DS93" s="34"/>
      <c r="DT93" s="34"/>
      <c r="DU93" s="34"/>
      <c r="DV93" s="34"/>
      <c r="DW93" s="34"/>
      <c r="DX93" s="34"/>
      <c r="DY93" s="34"/>
      <c r="DZ93" s="34"/>
      <c r="EA93" s="34"/>
      <c r="EB93" s="34"/>
      <c r="EC93" s="34"/>
      <c r="ED93" s="34"/>
      <c r="EE93" s="34"/>
      <c r="EF93" s="34"/>
      <c r="EG93" s="34"/>
      <c r="EH93" s="34"/>
      <c r="EI93" s="34"/>
      <c r="EJ93" s="34"/>
      <c r="EK93" s="34"/>
      <c r="EL93" s="34"/>
      <c r="EM93" s="34"/>
      <c r="EN93" s="34"/>
      <c r="EO93" s="34"/>
      <c r="EP93" s="34"/>
      <c r="EQ93" s="34"/>
      <c r="ER93" s="34"/>
      <c r="ES93" s="34"/>
      <c r="ET93" s="34"/>
      <c r="EU93" s="34"/>
      <c r="EV93" s="34"/>
      <c r="EW93" s="34"/>
      <c r="EX93" s="34"/>
      <c r="EY93" s="34"/>
      <c r="EZ93" s="34"/>
      <c r="FA93" s="34"/>
      <c r="FB93" s="34"/>
      <c r="FC93" s="34"/>
      <c r="FD93" s="34"/>
      <c r="FE93" s="34"/>
      <c r="FF93" s="34"/>
      <c r="FG93" s="34"/>
      <c r="FH93" s="34"/>
      <c r="FI93" s="34"/>
      <c r="FJ93" s="34"/>
      <c r="FK93" s="34"/>
      <c r="FL93" s="34"/>
      <c r="FM93" s="34"/>
      <c r="FN93" s="34"/>
      <c r="FO93" s="34"/>
      <c r="FP93" s="34"/>
      <c r="FQ93" s="34"/>
      <c r="FR93" s="34"/>
      <c r="FS93" s="34"/>
      <c r="FT93" s="34"/>
      <c r="FU93" s="34"/>
      <c r="FV93" s="34"/>
      <c r="FW93" s="34"/>
      <c r="FX93" s="34"/>
      <c r="FY93" s="34"/>
      <c r="FZ93" s="34"/>
      <c r="GA93" s="34"/>
      <c r="GB93" s="34"/>
      <c r="GC93" s="34"/>
      <c r="GD93" s="34"/>
      <c r="GE93" s="34"/>
      <c r="GF93" s="34"/>
      <c r="GG93" s="34"/>
      <c r="GH93" s="34"/>
      <c r="GI93" s="34"/>
      <c r="GJ93" s="34"/>
      <c r="GK93" s="34"/>
      <c r="GL93" s="34"/>
      <c r="GM93" s="34"/>
      <c r="GN93" s="34"/>
      <c r="GO93" s="34"/>
      <c r="GP93" s="34"/>
      <c r="GQ93" s="34"/>
      <c r="GR93" s="34"/>
      <c r="GS93" s="34"/>
      <c r="GT93" s="34"/>
      <c r="GU93" s="34"/>
      <c r="GV93" s="34"/>
      <c r="GW93" s="34"/>
      <c r="GX93" s="34"/>
      <c r="GY93" s="34"/>
      <c r="GZ93" s="34"/>
      <c r="HA93" s="34"/>
      <c r="HB93" s="34"/>
      <c r="HC93" s="34"/>
      <c r="HD93" s="34"/>
      <c r="HE93" s="34"/>
      <c r="HF93" s="34"/>
      <c r="HG93" s="34"/>
      <c r="HH93" s="34"/>
      <c r="HI93" s="34"/>
      <c r="HJ93" s="34"/>
      <c r="HK93" s="34"/>
      <c r="HL93" s="34"/>
      <c r="HM93" s="34"/>
      <c r="HN93" s="34"/>
      <c r="HO93" s="34"/>
      <c r="HP93" s="34"/>
      <c r="HQ93" s="34"/>
      <c r="HR93" s="34"/>
      <c r="HS93" s="34"/>
      <c r="HT93" s="34"/>
      <c r="HU93" s="34"/>
      <c r="HV93" s="34"/>
      <c r="HW93" s="34"/>
      <c r="HX93" s="34"/>
      <c r="HY93" s="34"/>
      <c r="HZ93" s="34"/>
      <c r="IA93" s="34"/>
      <c r="IB93" s="34"/>
      <c r="IC93" s="34"/>
      <c r="ID93" s="34"/>
      <c r="IE93" s="34"/>
      <c r="IF93" s="34"/>
      <c r="IG93" s="34"/>
    </row>
    <row r="94" s="1" customFormat="1" ht="26" customHeight="1" spans="1:241">
      <c r="A94" s="39" t="s">
        <v>138</v>
      </c>
      <c r="B94" s="39" t="s">
        <v>139</v>
      </c>
      <c r="C94" s="21" t="s">
        <v>15</v>
      </c>
      <c r="D94" s="40">
        <v>1400000</v>
      </c>
      <c r="E94" s="23" t="s">
        <v>75</v>
      </c>
      <c r="F94" s="31">
        <v>1400000</v>
      </c>
      <c r="G94" s="25" t="s">
        <v>76</v>
      </c>
      <c r="H94" s="23">
        <f t="shared" si="0"/>
        <v>0</v>
      </c>
      <c r="I94" s="35">
        <v>63</v>
      </c>
      <c r="J94" s="36">
        <v>50</v>
      </c>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c r="EF94" s="34"/>
      <c r="EG94" s="34"/>
      <c r="EH94" s="34"/>
      <c r="EI94" s="34"/>
      <c r="EJ94" s="34"/>
      <c r="EK94" s="34"/>
      <c r="EL94" s="34"/>
      <c r="EM94" s="34"/>
      <c r="EN94" s="34"/>
      <c r="EO94" s="34"/>
      <c r="EP94" s="34"/>
      <c r="EQ94" s="34"/>
      <c r="ER94" s="34"/>
      <c r="ES94" s="34"/>
      <c r="ET94" s="34"/>
      <c r="EU94" s="34"/>
      <c r="EV94" s="34"/>
      <c r="EW94" s="34"/>
      <c r="EX94" s="34"/>
      <c r="EY94" s="34"/>
      <c r="EZ94" s="34"/>
      <c r="FA94" s="34"/>
      <c r="FB94" s="34"/>
      <c r="FC94" s="34"/>
      <c r="FD94" s="34"/>
      <c r="FE94" s="34"/>
      <c r="FF94" s="34"/>
      <c r="FG94" s="34"/>
      <c r="FH94" s="34"/>
      <c r="FI94" s="34"/>
      <c r="FJ94" s="34"/>
      <c r="FK94" s="34"/>
      <c r="FL94" s="34"/>
      <c r="FM94" s="34"/>
      <c r="FN94" s="34"/>
      <c r="FO94" s="34"/>
      <c r="FP94" s="34"/>
      <c r="FQ94" s="34"/>
      <c r="FR94" s="34"/>
      <c r="FS94" s="34"/>
      <c r="FT94" s="34"/>
      <c r="FU94" s="34"/>
      <c r="FV94" s="34"/>
      <c r="FW94" s="34"/>
      <c r="FX94" s="34"/>
      <c r="FY94" s="34"/>
      <c r="FZ94" s="34"/>
      <c r="GA94" s="34"/>
      <c r="GB94" s="34"/>
      <c r="GC94" s="34"/>
      <c r="GD94" s="34"/>
      <c r="GE94" s="34"/>
      <c r="GF94" s="34"/>
      <c r="GG94" s="34"/>
      <c r="GH94" s="34"/>
      <c r="GI94" s="34"/>
      <c r="GJ94" s="34"/>
      <c r="GK94" s="34"/>
      <c r="GL94" s="34"/>
      <c r="GM94" s="34"/>
      <c r="GN94" s="34"/>
      <c r="GO94" s="34"/>
      <c r="GP94" s="34"/>
      <c r="GQ94" s="34"/>
      <c r="GR94" s="34"/>
      <c r="GS94" s="34"/>
      <c r="GT94" s="34"/>
      <c r="GU94" s="34"/>
      <c r="GV94" s="34"/>
      <c r="GW94" s="34"/>
      <c r="GX94" s="34"/>
      <c r="GY94" s="34"/>
      <c r="GZ94" s="34"/>
      <c r="HA94" s="34"/>
      <c r="HB94" s="34"/>
      <c r="HC94" s="34"/>
      <c r="HD94" s="34"/>
      <c r="HE94" s="34"/>
      <c r="HF94" s="34"/>
      <c r="HG94" s="34"/>
      <c r="HH94" s="34"/>
      <c r="HI94" s="34"/>
      <c r="HJ94" s="34"/>
      <c r="HK94" s="34"/>
      <c r="HL94" s="34"/>
      <c r="HM94" s="34"/>
      <c r="HN94" s="34"/>
      <c r="HO94" s="34"/>
      <c r="HP94" s="34"/>
      <c r="HQ94" s="34"/>
      <c r="HR94" s="34"/>
      <c r="HS94" s="34"/>
      <c r="HT94" s="34"/>
      <c r="HU94" s="34"/>
      <c r="HV94" s="34"/>
      <c r="HW94" s="34"/>
      <c r="HX94" s="34"/>
      <c r="HY94" s="34"/>
      <c r="HZ94" s="34"/>
      <c r="IA94" s="34"/>
      <c r="IB94" s="34"/>
      <c r="IC94" s="34"/>
      <c r="ID94" s="34"/>
      <c r="IE94" s="34"/>
      <c r="IF94" s="34"/>
      <c r="IG94" s="34"/>
    </row>
    <row r="95" s="1" customFormat="1" ht="26" customHeight="1" spans="1:241">
      <c r="A95" s="19" t="s">
        <v>140</v>
      </c>
      <c r="B95" s="20" t="s">
        <v>141</v>
      </c>
      <c r="C95" s="21" t="s">
        <v>15</v>
      </c>
      <c r="D95" s="22">
        <f>38928465</f>
        <v>38928465</v>
      </c>
      <c r="E95" s="1" t="s">
        <v>111</v>
      </c>
      <c r="F95" s="26">
        <v>11073465</v>
      </c>
      <c r="G95" s="41" t="s">
        <v>133</v>
      </c>
      <c r="H95" s="23">
        <f>D95-F95-F96</f>
        <v>0</v>
      </c>
      <c r="I95" s="35">
        <v>90</v>
      </c>
      <c r="J95" s="36">
        <v>73</v>
      </c>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4"/>
      <c r="DH95" s="34"/>
      <c r="DI95" s="34"/>
      <c r="DJ95" s="34"/>
      <c r="DK95" s="34"/>
      <c r="DL95" s="34"/>
      <c r="DM95" s="34"/>
      <c r="DN95" s="34"/>
      <c r="DO95" s="34"/>
      <c r="DP95" s="34"/>
      <c r="DQ95" s="34"/>
      <c r="DR95" s="34"/>
      <c r="DS95" s="34"/>
      <c r="DT95" s="34"/>
      <c r="DU95" s="34"/>
      <c r="DV95" s="34"/>
      <c r="DW95" s="34"/>
      <c r="DX95" s="34"/>
      <c r="DY95" s="34"/>
      <c r="DZ95" s="34"/>
      <c r="EA95" s="34"/>
      <c r="EB95" s="34"/>
      <c r="EC95" s="34"/>
      <c r="ED95" s="34"/>
      <c r="EE95" s="34"/>
      <c r="EF95" s="34"/>
      <c r="EG95" s="34"/>
      <c r="EH95" s="34"/>
      <c r="EI95" s="34"/>
      <c r="EJ95" s="34"/>
      <c r="EK95" s="34"/>
      <c r="EL95" s="34"/>
      <c r="EM95" s="34"/>
      <c r="EN95" s="34"/>
      <c r="EO95" s="34"/>
      <c r="EP95" s="34"/>
      <c r="EQ95" s="34"/>
      <c r="ER95" s="34"/>
      <c r="ES95" s="34"/>
      <c r="ET95" s="34"/>
      <c r="EU95" s="34"/>
      <c r="EV95" s="34"/>
      <c r="EW95" s="34"/>
      <c r="EX95" s="34"/>
      <c r="EY95" s="34"/>
      <c r="EZ95" s="34"/>
      <c r="FA95" s="34"/>
      <c r="FB95" s="34"/>
      <c r="FC95" s="34"/>
      <c r="FD95" s="34"/>
      <c r="FE95" s="34"/>
      <c r="FF95" s="34"/>
      <c r="FG95" s="34"/>
      <c r="FH95" s="34"/>
      <c r="FI95" s="34"/>
      <c r="FJ95" s="34"/>
      <c r="FK95" s="34"/>
      <c r="FL95" s="34"/>
      <c r="FM95" s="34"/>
      <c r="FN95" s="34"/>
      <c r="FO95" s="34"/>
      <c r="FP95" s="34"/>
      <c r="FQ95" s="34"/>
      <c r="FR95" s="34"/>
      <c r="FS95" s="34"/>
      <c r="FT95" s="34"/>
      <c r="FU95" s="34"/>
      <c r="FV95" s="34"/>
      <c r="FW95" s="34"/>
      <c r="FX95" s="34"/>
      <c r="FY95" s="34"/>
      <c r="FZ95" s="34"/>
      <c r="GA95" s="34"/>
      <c r="GB95" s="34"/>
      <c r="GC95" s="34"/>
      <c r="GD95" s="34"/>
      <c r="GE95" s="34"/>
      <c r="GF95" s="34"/>
      <c r="GG95" s="34"/>
      <c r="GH95" s="34"/>
      <c r="GI95" s="34"/>
      <c r="GJ95" s="34"/>
      <c r="GK95" s="34"/>
      <c r="GL95" s="34"/>
      <c r="GM95" s="34"/>
      <c r="GN95" s="34"/>
      <c r="GO95" s="34"/>
      <c r="GP95" s="34"/>
      <c r="GQ95" s="34"/>
      <c r="GR95" s="34"/>
      <c r="GS95" s="34"/>
      <c r="GT95" s="34"/>
      <c r="GU95" s="34"/>
      <c r="GV95" s="34"/>
      <c r="GW95" s="34"/>
      <c r="GX95" s="34"/>
      <c r="GY95" s="34"/>
      <c r="GZ95" s="34"/>
      <c r="HA95" s="34"/>
      <c r="HB95" s="34"/>
      <c r="HC95" s="34"/>
      <c r="HD95" s="34"/>
      <c r="HE95" s="34"/>
      <c r="HF95" s="34"/>
      <c r="HG95" s="34"/>
      <c r="HH95" s="34"/>
      <c r="HI95" s="34"/>
      <c r="HJ95" s="34"/>
      <c r="HK95" s="34"/>
      <c r="HL95" s="34"/>
      <c r="HM95" s="34"/>
      <c r="HN95" s="34"/>
      <c r="HO95" s="34"/>
      <c r="HP95" s="34"/>
      <c r="HQ95" s="34"/>
      <c r="HR95" s="34"/>
      <c r="HS95" s="34"/>
      <c r="HT95" s="34"/>
      <c r="HU95" s="34"/>
      <c r="HV95" s="34"/>
      <c r="HW95" s="34"/>
      <c r="HX95" s="34"/>
      <c r="HY95" s="34"/>
      <c r="HZ95" s="34"/>
      <c r="IA95" s="34"/>
      <c r="IB95" s="34"/>
      <c r="IC95" s="34"/>
      <c r="ID95" s="34"/>
      <c r="IE95" s="34"/>
      <c r="IF95" s="34"/>
      <c r="IG95" s="34"/>
    </row>
    <row r="96" s="1" customFormat="1" ht="26" customHeight="1" spans="1:241">
      <c r="A96" s="19"/>
      <c r="B96" s="20"/>
      <c r="C96" s="21"/>
      <c r="D96" s="22"/>
      <c r="E96" s="23" t="s">
        <v>32</v>
      </c>
      <c r="F96" s="24">
        <v>27855000</v>
      </c>
      <c r="G96" s="25" t="s">
        <v>112</v>
      </c>
      <c r="H96" s="23"/>
      <c r="I96" s="35">
        <v>105</v>
      </c>
      <c r="J96" s="36">
        <v>61</v>
      </c>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34"/>
      <c r="CF96" s="34"/>
      <c r="CG96" s="34"/>
      <c r="CH96" s="34"/>
      <c r="CI96" s="34"/>
      <c r="CJ96" s="34"/>
      <c r="CK96" s="34"/>
      <c r="CL96" s="34"/>
      <c r="CM96" s="34"/>
      <c r="CN96" s="34"/>
      <c r="CO96" s="34"/>
      <c r="CP96" s="34"/>
      <c r="CQ96" s="34"/>
      <c r="CR96" s="34"/>
      <c r="CS96" s="34"/>
      <c r="CT96" s="34"/>
      <c r="CU96" s="34"/>
      <c r="CV96" s="34"/>
      <c r="CW96" s="34"/>
      <c r="CX96" s="34"/>
      <c r="CY96" s="34"/>
      <c r="CZ96" s="34"/>
      <c r="DA96" s="34"/>
      <c r="DB96" s="34"/>
      <c r="DC96" s="34"/>
      <c r="DD96" s="34"/>
      <c r="DE96" s="34"/>
      <c r="DF96" s="34"/>
      <c r="DG96" s="34"/>
      <c r="DH96" s="34"/>
      <c r="DI96" s="34"/>
      <c r="DJ96" s="34"/>
      <c r="DK96" s="34"/>
      <c r="DL96" s="34"/>
      <c r="DM96" s="34"/>
      <c r="DN96" s="34"/>
      <c r="DO96" s="34"/>
      <c r="DP96" s="34"/>
      <c r="DQ96" s="34"/>
      <c r="DR96" s="34"/>
      <c r="DS96" s="34"/>
      <c r="DT96" s="34"/>
      <c r="DU96" s="34"/>
      <c r="DV96" s="34"/>
      <c r="DW96" s="34"/>
      <c r="DX96" s="34"/>
      <c r="DY96" s="34"/>
      <c r="DZ96" s="34"/>
      <c r="EA96" s="34"/>
      <c r="EB96" s="34"/>
      <c r="EC96" s="34"/>
      <c r="ED96" s="34"/>
      <c r="EE96" s="34"/>
      <c r="EF96" s="34"/>
      <c r="EG96" s="34"/>
      <c r="EH96" s="34"/>
      <c r="EI96" s="34"/>
      <c r="EJ96" s="34"/>
      <c r="EK96" s="34"/>
      <c r="EL96" s="34"/>
      <c r="EM96" s="34"/>
      <c r="EN96" s="34"/>
      <c r="EO96" s="34"/>
      <c r="EP96" s="34"/>
      <c r="EQ96" s="34"/>
      <c r="ER96" s="34"/>
      <c r="ES96" s="34"/>
      <c r="ET96" s="34"/>
      <c r="EU96" s="34"/>
      <c r="EV96" s="34"/>
      <c r="EW96" s="34"/>
      <c r="EX96" s="34"/>
      <c r="EY96" s="34"/>
      <c r="EZ96" s="34"/>
      <c r="FA96" s="34"/>
      <c r="FB96" s="34"/>
      <c r="FC96" s="34"/>
      <c r="FD96" s="34"/>
      <c r="FE96" s="34"/>
      <c r="FF96" s="34"/>
      <c r="FG96" s="34"/>
      <c r="FH96" s="34"/>
      <c r="FI96" s="34"/>
      <c r="FJ96" s="34"/>
      <c r="FK96" s="34"/>
      <c r="FL96" s="34"/>
      <c r="FM96" s="34"/>
      <c r="FN96" s="34"/>
      <c r="FO96" s="34"/>
      <c r="FP96" s="34"/>
      <c r="FQ96" s="34"/>
      <c r="FR96" s="34"/>
      <c r="FS96" s="34"/>
      <c r="FT96" s="34"/>
      <c r="FU96" s="34"/>
      <c r="FV96" s="34"/>
      <c r="FW96" s="34"/>
      <c r="FX96" s="34"/>
      <c r="FY96" s="34"/>
      <c r="FZ96" s="34"/>
      <c r="GA96" s="34"/>
      <c r="GB96" s="34"/>
      <c r="GC96" s="34"/>
      <c r="GD96" s="34"/>
      <c r="GE96" s="34"/>
      <c r="GF96" s="34"/>
      <c r="GG96" s="34"/>
      <c r="GH96" s="34"/>
      <c r="GI96" s="34"/>
      <c r="GJ96" s="34"/>
      <c r="GK96" s="34"/>
      <c r="GL96" s="34"/>
      <c r="GM96" s="34"/>
      <c r="GN96" s="34"/>
      <c r="GO96" s="34"/>
      <c r="GP96" s="34"/>
      <c r="GQ96" s="34"/>
      <c r="GR96" s="34"/>
      <c r="GS96" s="34"/>
      <c r="GT96" s="34"/>
      <c r="GU96" s="34"/>
      <c r="GV96" s="34"/>
      <c r="GW96" s="34"/>
      <c r="GX96" s="34"/>
      <c r="GY96" s="34"/>
      <c r="GZ96" s="34"/>
      <c r="HA96" s="34"/>
      <c r="HB96" s="34"/>
      <c r="HC96" s="34"/>
      <c r="HD96" s="34"/>
      <c r="HE96" s="34"/>
      <c r="HF96" s="34"/>
      <c r="HG96" s="34"/>
      <c r="HH96" s="34"/>
      <c r="HI96" s="34"/>
      <c r="HJ96" s="34"/>
      <c r="HK96" s="34"/>
      <c r="HL96" s="34"/>
      <c r="HM96" s="34"/>
      <c r="HN96" s="34"/>
      <c r="HO96" s="34"/>
      <c r="HP96" s="34"/>
      <c r="HQ96" s="34"/>
      <c r="HR96" s="34"/>
      <c r="HS96" s="34"/>
      <c r="HT96" s="34"/>
      <c r="HU96" s="34"/>
      <c r="HV96" s="34"/>
      <c r="HW96" s="34"/>
      <c r="HX96" s="34"/>
      <c r="HY96" s="34"/>
      <c r="HZ96" s="34"/>
      <c r="IA96" s="34"/>
      <c r="IB96" s="34"/>
      <c r="IC96" s="34"/>
      <c r="ID96" s="34"/>
      <c r="IE96" s="34"/>
      <c r="IF96" s="34"/>
      <c r="IG96" s="34"/>
    </row>
    <row r="97" s="1" customFormat="1" ht="31" customHeight="1" spans="1:241">
      <c r="A97" s="39" t="s">
        <v>142</v>
      </c>
      <c r="B97" s="39" t="s">
        <v>143</v>
      </c>
      <c r="C97" s="21" t="s">
        <v>15</v>
      </c>
      <c r="D97" s="22">
        <v>400000</v>
      </c>
      <c r="E97" s="23"/>
      <c r="F97" s="26"/>
      <c r="G97" s="25"/>
      <c r="H97" s="23">
        <f t="shared" si="0"/>
        <v>400000</v>
      </c>
      <c r="I97" s="35"/>
      <c r="J97" s="36"/>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c r="CT97" s="34"/>
      <c r="CU97" s="34"/>
      <c r="CV97" s="34"/>
      <c r="CW97" s="34"/>
      <c r="CX97" s="34"/>
      <c r="CY97" s="34"/>
      <c r="CZ97" s="34"/>
      <c r="DA97" s="34"/>
      <c r="DB97" s="34"/>
      <c r="DC97" s="34"/>
      <c r="DD97" s="34"/>
      <c r="DE97" s="34"/>
      <c r="DF97" s="34"/>
      <c r="DG97" s="34"/>
      <c r="DH97" s="34"/>
      <c r="DI97" s="34"/>
      <c r="DJ97" s="34"/>
      <c r="DK97" s="34"/>
      <c r="DL97" s="34"/>
      <c r="DM97" s="34"/>
      <c r="DN97" s="34"/>
      <c r="DO97" s="34"/>
      <c r="DP97" s="34"/>
      <c r="DQ97" s="34"/>
      <c r="DR97" s="34"/>
      <c r="DS97" s="34"/>
      <c r="DT97" s="34"/>
      <c r="DU97" s="34"/>
      <c r="DV97" s="34"/>
      <c r="DW97" s="34"/>
      <c r="DX97" s="34"/>
      <c r="DY97" s="34"/>
      <c r="DZ97" s="34"/>
      <c r="EA97" s="34"/>
      <c r="EB97" s="34"/>
      <c r="EC97" s="34"/>
      <c r="ED97" s="34"/>
      <c r="EE97" s="34"/>
      <c r="EF97" s="34"/>
      <c r="EG97" s="34"/>
      <c r="EH97" s="34"/>
      <c r="EI97" s="34"/>
      <c r="EJ97" s="34"/>
      <c r="EK97" s="34"/>
      <c r="EL97" s="34"/>
      <c r="EM97" s="34"/>
      <c r="EN97" s="34"/>
      <c r="EO97" s="34"/>
      <c r="EP97" s="34"/>
      <c r="EQ97" s="34"/>
      <c r="ER97" s="34"/>
      <c r="ES97" s="34"/>
      <c r="ET97" s="34"/>
      <c r="EU97" s="34"/>
      <c r="EV97" s="34"/>
      <c r="EW97" s="34"/>
      <c r="EX97" s="34"/>
      <c r="EY97" s="34"/>
      <c r="EZ97" s="34"/>
      <c r="FA97" s="34"/>
      <c r="FB97" s="34"/>
      <c r="FC97" s="34"/>
      <c r="FD97" s="34"/>
      <c r="FE97" s="34"/>
      <c r="FF97" s="34"/>
      <c r="FG97" s="34"/>
      <c r="FH97" s="34"/>
      <c r="FI97" s="34"/>
      <c r="FJ97" s="34"/>
      <c r="FK97" s="34"/>
      <c r="FL97" s="34"/>
      <c r="FM97" s="34"/>
      <c r="FN97" s="34"/>
      <c r="FO97" s="34"/>
      <c r="FP97" s="34"/>
      <c r="FQ97" s="34"/>
      <c r="FR97" s="34"/>
      <c r="FS97" s="34"/>
      <c r="FT97" s="34"/>
      <c r="FU97" s="34"/>
      <c r="FV97" s="34"/>
      <c r="FW97" s="34"/>
      <c r="FX97" s="34"/>
      <c r="FY97" s="34"/>
      <c r="FZ97" s="34"/>
      <c r="GA97" s="34"/>
      <c r="GB97" s="34"/>
      <c r="GC97" s="34"/>
      <c r="GD97" s="34"/>
      <c r="GE97" s="34"/>
      <c r="GF97" s="34"/>
      <c r="GG97" s="34"/>
      <c r="GH97" s="34"/>
      <c r="GI97" s="34"/>
      <c r="GJ97" s="34"/>
      <c r="GK97" s="34"/>
      <c r="GL97" s="34"/>
      <c r="GM97" s="34"/>
      <c r="GN97" s="34"/>
      <c r="GO97" s="34"/>
      <c r="GP97" s="34"/>
      <c r="GQ97" s="34"/>
      <c r="GR97" s="34"/>
      <c r="GS97" s="34"/>
      <c r="GT97" s="34"/>
      <c r="GU97" s="34"/>
      <c r="GV97" s="34"/>
      <c r="GW97" s="34"/>
      <c r="GX97" s="34"/>
      <c r="GY97" s="34"/>
      <c r="GZ97" s="34"/>
      <c r="HA97" s="34"/>
      <c r="HB97" s="34"/>
      <c r="HC97" s="34"/>
      <c r="HD97" s="34"/>
      <c r="HE97" s="34"/>
      <c r="HF97" s="34"/>
      <c r="HG97" s="34"/>
      <c r="HH97" s="34"/>
      <c r="HI97" s="34"/>
      <c r="HJ97" s="34"/>
      <c r="HK97" s="34"/>
      <c r="HL97" s="34"/>
      <c r="HM97" s="34"/>
      <c r="HN97" s="34"/>
      <c r="HO97" s="34"/>
      <c r="HP97" s="34"/>
      <c r="HQ97" s="34"/>
      <c r="HR97" s="34"/>
      <c r="HS97" s="34"/>
      <c r="HT97" s="34"/>
      <c r="HU97" s="34"/>
      <c r="HV97" s="34"/>
      <c r="HW97" s="34"/>
      <c r="HX97" s="34"/>
      <c r="HY97" s="34"/>
      <c r="HZ97" s="34"/>
      <c r="IA97" s="34"/>
      <c r="IB97" s="34"/>
      <c r="IC97" s="34"/>
      <c r="ID97" s="34"/>
      <c r="IE97" s="34"/>
      <c r="IF97" s="34"/>
      <c r="IG97" s="34"/>
    </row>
    <row r="98" s="1" customFormat="1" ht="40" customHeight="1" spans="1:241">
      <c r="A98" s="39" t="s">
        <v>144</v>
      </c>
      <c r="B98" s="39" t="s">
        <v>145</v>
      </c>
      <c r="C98" s="21" t="s">
        <v>15</v>
      </c>
      <c r="D98" s="22">
        <v>1940000</v>
      </c>
      <c r="E98" s="23" t="s">
        <v>111</v>
      </c>
      <c r="F98" s="26">
        <f>15175536-F91-F95</f>
        <v>1688071</v>
      </c>
      <c r="G98" s="41" t="s">
        <v>133</v>
      </c>
      <c r="H98" s="23">
        <f t="shared" si="0"/>
        <v>251929</v>
      </c>
      <c r="I98" s="35">
        <v>90</v>
      </c>
      <c r="J98" s="36">
        <v>73</v>
      </c>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c r="CD98" s="34"/>
      <c r="CE98" s="34"/>
      <c r="CF98" s="34"/>
      <c r="CG98" s="34"/>
      <c r="CH98" s="34"/>
      <c r="CI98" s="34"/>
      <c r="CJ98" s="34"/>
      <c r="CK98" s="34"/>
      <c r="CL98" s="34"/>
      <c r="CM98" s="34"/>
      <c r="CN98" s="34"/>
      <c r="CO98" s="34"/>
      <c r="CP98" s="34"/>
      <c r="CQ98" s="34"/>
      <c r="CR98" s="34"/>
      <c r="CS98" s="34"/>
      <c r="CT98" s="34"/>
      <c r="CU98" s="34"/>
      <c r="CV98" s="34"/>
      <c r="CW98" s="34"/>
      <c r="CX98" s="34"/>
      <c r="CY98" s="34"/>
      <c r="CZ98" s="34"/>
      <c r="DA98" s="34"/>
      <c r="DB98" s="34"/>
      <c r="DC98" s="34"/>
      <c r="DD98" s="34"/>
      <c r="DE98" s="34"/>
      <c r="DF98" s="34"/>
      <c r="DG98" s="34"/>
      <c r="DH98" s="34"/>
      <c r="DI98" s="34"/>
      <c r="DJ98" s="34"/>
      <c r="DK98" s="34"/>
      <c r="DL98" s="34"/>
      <c r="DM98" s="34"/>
      <c r="DN98" s="34"/>
      <c r="DO98" s="34"/>
      <c r="DP98" s="34"/>
      <c r="DQ98" s="34"/>
      <c r="DR98" s="34"/>
      <c r="DS98" s="34"/>
      <c r="DT98" s="34"/>
      <c r="DU98" s="34"/>
      <c r="DV98" s="34"/>
      <c r="DW98" s="34"/>
      <c r="DX98" s="34"/>
      <c r="DY98" s="34"/>
      <c r="DZ98" s="34"/>
      <c r="EA98" s="34"/>
      <c r="EB98" s="34"/>
      <c r="EC98" s="34"/>
      <c r="ED98" s="34"/>
      <c r="EE98" s="34"/>
      <c r="EF98" s="34"/>
      <c r="EG98" s="34"/>
      <c r="EH98" s="34"/>
      <c r="EI98" s="34"/>
      <c r="EJ98" s="34"/>
      <c r="EK98" s="34"/>
      <c r="EL98" s="34"/>
      <c r="EM98" s="34"/>
      <c r="EN98" s="34"/>
      <c r="EO98" s="34"/>
      <c r="EP98" s="34"/>
      <c r="EQ98" s="34"/>
      <c r="ER98" s="34"/>
      <c r="ES98" s="34"/>
      <c r="ET98" s="34"/>
      <c r="EU98" s="34"/>
      <c r="EV98" s="34"/>
      <c r="EW98" s="34"/>
      <c r="EX98" s="34"/>
      <c r="EY98" s="34"/>
      <c r="EZ98" s="34"/>
      <c r="FA98" s="34"/>
      <c r="FB98" s="34"/>
      <c r="FC98" s="34"/>
      <c r="FD98" s="34"/>
      <c r="FE98" s="34"/>
      <c r="FF98" s="34"/>
      <c r="FG98" s="34"/>
      <c r="FH98" s="34"/>
      <c r="FI98" s="34"/>
      <c r="FJ98" s="34"/>
      <c r="FK98" s="34"/>
      <c r="FL98" s="34"/>
      <c r="FM98" s="34"/>
      <c r="FN98" s="34"/>
      <c r="FO98" s="34"/>
      <c r="FP98" s="34"/>
      <c r="FQ98" s="34"/>
      <c r="FR98" s="34"/>
      <c r="FS98" s="34"/>
      <c r="FT98" s="34"/>
      <c r="FU98" s="34"/>
      <c r="FV98" s="34"/>
      <c r="FW98" s="34"/>
      <c r="FX98" s="34"/>
      <c r="FY98" s="34"/>
      <c r="FZ98" s="34"/>
      <c r="GA98" s="34"/>
      <c r="GB98" s="34"/>
      <c r="GC98" s="34"/>
      <c r="GD98" s="34"/>
      <c r="GE98" s="34"/>
      <c r="GF98" s="34"/>
      <c r="GG98" s="34"/>
      <c r="GH98" s="34"/>
      <c r="GI98" s="34"/>
      <c r="GJ98" s="34"/>
      <c r="GK98" s="34"/>
      <c r="GL98" s="34"/>
      <c r="GM98" s="34"/>
      <c r="GN98" s="34"/>
      <c r="GO98" s="34"/>
      <c r="GP98" s="34"/>
      <c r="GQ98" s="34"/>
      <c r="GR98" s="34"/>
      <c r="GS98" s="34"/>
      <c r="GT98" s="34"/>
      <c r="GU98" s="34"/>
      <c r="GV98" s="34"/>
      <c r="GW98" s="34"/>
      <c r="GX98" s="34"/>
      <c r="GY98" s="34"/>
      <c r="GZ98" s="34"/>
      <c r="HA98" s="34"/>
      <c r="HB98" s="34"/>
      <c r="HC98" s="34"/>
      <c r="HD98" s="34"/>
      <c r="HE98" s="34"/>
      <c r="HF98" s="34"/>
      <c r="HG98" s="34"/>
      <c r="HH98" s="34"/>
      <c r="HI98" s="34"/>
      <c r="HJ98" s="34"/>
      <c r="HK98" s="34"/>
      <c r="HL98" s="34"/>
      <c r="HM98" s="34"/>
      <c r="HN98" s="34"/>
      <c r="HO98" s="34"/>
      <c r="HP98" s="34"/>
      <c r="HQ98" s="34"/>
      <c r="HR98" s="34"/>
      <c r="HS98" s="34"/>
      <c r="HT98" s="34"/>
      <c r="HU98" s="34"/>
      <c r="HV98" s="34"/>
      <c r="HW98" s="34"/>
      <c r="HX98" s="34"/>
      <c r="HY98" s="34"/>
      <c r="HZ98" s="34"/>
      <c r="IA98" s="34"/>
      <c r="IB98" s="34"/>
      <c r="IC98" s="34"/>
      <c r="ID98" s="34"/>
      <c r="IE98" s="34"/>
      <c r="IF98" s="34"/>
      <c r="IG98" s="34"/>
    </row>
    <row r="99" s="1" customFormat="1" ht="39" customHeight="1" spans="1:241">
      <c r="A99" s="39" t="s">
        <v>146</v>
      </c>
      <c r="B99" s="39" t="s">
        <v>147</v>
      </c>
      <c r="C99" s="21" t="s">
        <v>15</v>
      </c>
      <c r="D99" s="22">
        <v>11210000</v>
      </c>
      <c r="E99" s="23" t="s">
        <v>148</v>
      </c>
      <c r="F99" s="26">
        <f>3500000-1510825</f>
        <v>1989175</v>
      </c>
      <c r="G99" s="25" t="s">
        <v>149</v>
      </c>
      <c r="H99" s="23">
        <f>D99-F99-F100</f>
        <v>9220825</v>
      </c>
      <c r="I99" s="35">
        <v>113</v>
      </c>
      <c r="J99" s="36">
        <v>69</v>
      </c>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c r="CZ99" s="34"/>
      <c r="DA99" s="34"/>
      <c r="DB99" s="34"/>
      <c r="DC99" s="34"/>
      <c r="DD99" s="34"/>
      <c r="DE99" s="34"/>
      <c r="DF99" s="34"/>
      <c r="DG99" s="34"/>
      <c r="DH99" s="34"/>
      <c r="DI99" s="34"/>
      <c r="DJ99" s="34"/>
      <c r="DK99" s="34"/>
      <c r="DL99" s="34"/>
      <c r="DM99" s="34"/>
      <c r="DN99" s="34"/>
      <c r="DO99" s="34"/>
      <c r="DP99" s="34"/>
      <c r="DQ99" s="34"/>
      <c r="DR99" s="34"/>
      <c r="DS99" s="34"/>
      <c r="DT99" s="34"/>
      <c r="DU99" s="34"/>
      <c r="DV99" s="34"/>
      <c r="DW99" s="34"/>
      <c r="DX99" s="34"/>
      <c r="DY99" s="34"/>
      <c r="DZ99" s="34"/>
      <c r="EA99" s="34"/>
      <c r="EB99" s="34"/>
      <c r="EC99" s="34"/>
      <c r="ED99" s="34"/>
      <c r="EE99" s="34"/>
      <c r="EF99" s="34"/>
      <c r="EG99" s="34"/>
      <c r="EH99" s="34"/>
      <c r="EI99" s="34"/>
      <c r="EJ99" s="34"/>
      <c r="EK99" s="34"/>
      <c r="EL99" s="34"/>
      <c r="EM99" s="34"/>
      <c r="EN99" s="34"/>
      <c r="EO99" s="34"/>
      <c r="EP99" s="34"/>
      <c r="EQ99" s="34"/>
      <c r="ER99" s="34"/>
      <c r="ES99" s="34"/>
      <c r="ET99" s="34"/>
      <c r="EU99" s="34"/>
      <c r="EV99" s="34"/>
      <c r="EW99" s="34"/>
      <c r="EX99" s="34"/>
      <c r="EY99" s="34"/>
      <c r="EZ99" s="34"/>
      <c r="FA99" s="34"/>
      <c r="FB99" s="34"/>
      <c r="FC99" s="34"/>
      <c r="FD99" s="34"/>
      <c r="FE99" s="34"/>
      <c r="FF99" s="34"/>
      <c r="FG99" s="34"/>
      <c r="FH99" s="34"/>
      <c r="FI99" s="34"/>
      <c r="FJ99" s="34"/>
      <c r="FK99" s="34"/>
      <c r="FL99" s="34"/>
      <c r="FM99" s="34"/>
      <c r="FN99" s="34"/>
      <c r="FO99" s="34"/>
      <c r="FP99" s="34"/>
      <c r="FQ99" s="34"/>
      <c r="FR99" s="34"/>
      <c r="FS99" s="34"/>
      <c r="FT99" s="34"/>
      <c r="FU99" s="34"/>
      <c r="FV99" s="34"/>
      <c r="FW99" s="34"/>
      <c r="FX99" s="34"/>
      <c r="FY99" s="34"/>
      <c r="FZ99" s="34"/>
      <c r="GA99" s="34"/>
      <c r="GB99" s="34"/>
      <c r="GC99" s="34"/>
      <c r="GD99" s="34"/>
      <c r="GE99" s="34"/>
      <c r="GF99" s="34"/>
      <c r="GG99" s="34"/>
      <c r="GH99" s="34"/>
      <c r="GI99" s="34"/>
      <c r="GJ99" s="34"/>
      <c r="GK99" s="34"/>
      <c r="GL99" s="34"/>
      <c r="GM99" s="34"/>
      <c r="GN99" s="34"/>
      <c r="GO99" s="34"/>
      <c r="GP99" s="34"/>
      <c r="GQ99" s="34"/>
      <c r="GR99" s="34"/>
      <c r="GS99" s="34"/>
      <c r="GT99" s="34"/>
      <c r="GU99" s="34"/>
      <c r="GV99" s="34"/>
      <c r="GW99" s="34"/>
      <c r="GX99" s="34"/>
      <c r="GY99" s="34"/>
      <c r="GZ99" s="34"/>
      <c r="HA99" s="34"/>
      <c r="HB99" s="34"/>
      <c r="HC99" s="34"/>
      <c r="HD99" s="34"/>
      <c r="HE99" s="34"/>
      <c r="HF99" s="34"/>
      <c r="HG99" s="34"/>
      <c r="HH99" s="34"/>
      <c r="HI99" s="34"/>
      <c r="HJ99" s="34"/>
      <c r="HK99" s="34"/>
      <c r="HL99" s="34"/>
      <c r="HM99" s="34"/>
      <c r="HN99" s="34"/>
      <c r="HO99" s="34"/>
      <c r="HP99" s="34"/>
      <c r="HQ99" s="34"/>
      <c r="HR99" s="34"/>
      <c r="HS99" s="34"/>
      <c r="HT99" s="34"/>
      <c r="HU99" s="34"/>
      <c r="HV99" s="34"/>
      <c r="HW99" s="34"/>
      <c r="HX99" s="34"/>
      <c r="HY99" s="34"/>
      <c r="HZ99" s="34"/>
      <c r="IA99" s="34"/>
      <c r="IB99" s="34"/>
      <c r="IC99" s="34"/>
      <c r="ID99" s="34"/>
      <c r="IE99" s="34"/>
      <c r="IF99" s="34"/>
      <c r="IG99" s="34"/>
    </row>
    <row r="100" s="1" customFormat="1" ht="39" customHeight="1" spans="1:241">
      <c r="A100" s="39"/>
      <c r="B100" s="39"/>
      <c r="C100" s="21"/>
      <c r="D100" s="22"/>
      <c r="E100" s="23" t="s">
        <v>150</v>
      </c>
      <c r="F100" s="26"/>
      <c r="G100" s="25" t="s">
        <v>151</v>
      </c>
      <c r="H100" s="23"/>
      <c r="I100" s="35">
        <v>107</v>
      </c>
      <c r="J100" s="36">
        <v>58</v>
      </c>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c r="DD100" s="34"/>
      <c r="DE100" s="34"/>
      <c r="DF100" s="34"/>
      <c r="DG100" s="34"/>
      <c r="DH100" s="34"/>
      <c r="DI100" s="34"/>
      <c r="DJ100" s="34"/>
      <c r="DK100" s="34"/>
      <c r="DL100" s="34"/>
      <c r="DM100" s="34"/>
      <c r="DN100" s="34"/>
      <c r="DO100" s="34"/>
      <c r="DP100" s="34"/>
      <c r="DQ100" s="34"/>
      <c r="DR100" s="34"/>
      <c r="DS100" s="34"/>
      <c r="DT100" s="34"/>
      <c r="DU100" s="34"/>
      <c r="DV100" s="34"/>
      <c r="DW100" s="34"/>
      <c r="DX100" s="34"/>
      <c r="DY100" s="34"/>
      <c r="DZ100" s="34"/>
      <c r="EA100" s="34"/>
      <c r="EB100" s="34"/>
      <c r="EC100" s="34"/>
      <c r="ED100" s="34"/>
      <c r="EE100" s="34"/>
      <c r="EF100" s="34"/>
      <c r="EG100" s="34"/>
      <c r="EH100" s="34"/>
      <c r="EI100" s="34"/>
      <c r="EJ100" s="34"/>
      <c r="EK100" s="34"/>
      <c r="EL100" s="34"/>
      <c r="EM100" s="34"/>
      <c r="EN100" s="34"/>
      <c r="EO100" s="34"/>
      <c r="EP100" s="34"/>
      <c r="EQ100" s="34"/>
      <c r="ER100" s="34"/>
      <c r="ES100" s="34"/>
      <c r="ET100" s="34"/>
      <c r="EU100" s="34"/>
      <c r="EV100" s="34"/>
      <c r="EW100" s="34"/>
      <c r="EX100" s="34"/>
      <c r="EY100" s="34"/>
      <c r="EZ100" s="34"/>
      <c r="FA100" s="34"/>
      <c r="FB100" s="34"/>
      <c r="FC100" s="34"/>
      <c r="FD100" s="34"/>
      <c r="FE100" s="34"/>
      <c r="FF100" s="34"/>
      <c r="FG100" s="34"/>
      <c r="FH100" s="34"/>
      <c r="FI100" s="34"/>
      <c r="FJ100" s="34"/>
      <c r="FK100" s="34"/>
      <c r="FL100" s="34"/>
      <c r="FM100" s="34"/>
      <c r="FN100" s="34"/>
      <c r="FO100" s="34"/>
      <c r="FP100" s="34"/>
      <c r="FQ100" s="34"/>
      <c r="FR100" s="34"/>
      <c r="FS100" s="34"/>
      <c r="FT100" s="34"/>
      <c r="FU100" s="34"/>
      <c r="FV100" s="34"/>
      <c r="FW100" s="34"/>
      <c r="FX100" s="34"/>
      <c r="FY100" s="34"/>
      <c r="FZ100" s="34"/>
      <c r="GA100" s="34"/>
      <c r="GB100" s="34"/>
      <c r="GC100" s="34"/>
      <c r="GD100" s="34"/>
      <c r="GE100" s="34"/>
      <c r="GF100" s="34"/>
      <c r="GG100" s="34"/>
      <c r="GH100" s="34"/>
      <c r="GI100" s="34"/>
      <c r="GJ100" s="34"/>
      <c r="GK100" s="34"/>
      <c r="GL100" s="34"/>
      <c r="GM100" s="34"/>
      <c r="GN100" s="34"/>
      <c r="GO100" s="34"/>
      <c r="GP100" s="34"/>
      <c r="GQ100" s="34"/>
      <c r="GR100" s="34"/>
      <c r="GS100" s="34"/>
      <c r="GT100" s="34"/>
      <c r="GU100" s="34"/>
      <c r="GV100" s="34"/>
      <c r="GW100" s="34"/>
      <c r="GX100" s="34"/>
      <c r="GY100" s="34"/>
      <c r="GZ100" s="34"/>
      <c r="HA100" s="34"/>
      <c r="HB100" s="34"/>
      <c r="HC100" s="34"/>
      <c r="HD100" s="34"/>
      <c r="HE100" s="34"/>
      <c r="HF100" s="34"/>
      <c r="HG100" s="34"/>
      <c r="HH100" s="34"/>
      <c r="HI100" s="34"/>
      <c r="HJ100" s="34"/>
      <c r="HK100" s="34"/>
      <c r="HL100" s="34"/>
      <c r="HM100" s="34"/>
      <c r="HN100" s="34"/>
      <c r="HO100" s="34"/>
      <c r="HP100" s="34"/>
      <c r="HQ100" s="34"/>
      <c r="HR100" s="34"/>
      <c r="HS100" s="34"/>
      <c r="HT100" s="34"/>
      <c r="HU100" s="34"/>
      <c r="HV100" s="34"/>
      <c r="HW100" s="34"/>
      <c r="HX100" s="34"/>
      <c r="HY100" s="34"/>
      <c r="HZ100" s="34"/>
      <c r="IA100" s="34"/>
      <c r="IB100" s="34"/>
      <c r="IC100" s="34"/>
      <c r="ID100" s="34"/>
      <c r="IE100" s="34"/>
      <c r="IF100" s="34"/>
      <c r="IG100" s="34"/>
    </row>
    <row r="101" s="1" customFormat="1" ht="39" customHeight="1" spans="1:241">
      <c r="A101" s="39" t="s">
        <v>152</v>
      </c>
      <c r="B101" s="39" t="s">
        <v>153</v>
      </c>
      <c r="C101" s="21" t="s">
        <v>15</v>
      </c>
      <c r="D101" s="22">
        <v>11840000</v>
      </c>
      <c r="E101" s="23" t="s">
        <v>126</v>
      </c>
      <c r="F101" s="26">
        <v>11007158</v>
      </c>
      <c r="G101" s="25" t="s">
        <v>154</v>
      </c>
      <c r="H101" s="23">
        <f>D101-F101</f>
        <v>832842</v>
      </c>
      <c r="I101" s="35">
        <v>123</v>
      </c>
      <c r="J101" s="36">
        <v>76</v>
      </c>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4"/>
      <c r="DH101" s="34"/>
      <c r="DI101" s="34"/>
      <c r="DJ101" s="34"/>
      <c r="DK101" s="34"/>
      <c r="DL101" s="34"/>
      <c r="DM101" s="34"/>
      <c r="DN101" s="34"/>
      <c r="DO101" s="34"/>
      <c r="DP101" s="34"/>
      <c r="DQ101" s="34"/>
      <c r="DR101" s="34"/>
      <c r="DS101" s="34"/>
      <c r="DT101" s="34"/>
      <c r="DU101" s="34"/>
      <c r="DV101" s="34"/>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c r="EV101" s="34"/>
      <c r="EW101" s="34"/>
      <c r="EX101" s="34"/>
      <c r="EY101" s="34"/>
      <c r="EZ101" s="34"/>
      <c r="FA101" s="34"/>
      <c r="FB101" s="34"/>
      <c r="FC101" s="34"/>
      <c r="FD101" s="34"/>
      <c r="FE101" s="34"/>
      <c r="FF101" s="34"/>
      <c r="FG101" s="34"/>
      <c r="FH101" s="34"/>
      <c r="FI101" s="34"/>
      <c r="FJ101" s="34"/>
      <c r="FK101" s="34"/>
      <c r="FL101" s="34"/>
      <c r="FM101" s="34"/>
      <c r="FN101" s="34"/>
      <c r="FO101" s="34"/>
      <c r="FP101" s="34"/>
      <c r="FQ101" s="34"/>
      <c r="FR101" s="34"/>
      <c r="FS101" s="34"/>
      <c r="FT101" s="34"/>
      <c r="FU101" s="34"/>
      <c r="FV101" s="34"/>
      <c r="FW101" s="34"/>
      <c r="FX101" s="34"/>
      <c r="FY101" s="34"/>
      <c r="FZ101" s="34"/>
      <c r="GA101" s="34"/>
      <c r="GB101" s="34"/>
      <c r="GC101" s="34"/>
      <c r="GD101" s="34"/>
      <c r="GE101" s="34"/>
      <c r="GF101" s="34"/>
      <c r="GG101" s="34"/>
      <c r="GH101" s="34"/>
      <c r="GI101" s="34"/>
      <c r="GJ101" s="34"/>
      <c r="GK101" s="34"/>
      <c r="GL101" s="34"/>
      <c r="GM101" s="34"/>
      <c r="GN101" s="34"/>
      <c r="GO101" s="34"/>
      <c r="GP101" s="34"/>
      <c r="GQ101" s="34"/>
      <c r="GR101" s="34"/>
      <c r="GS101" s="34"/>
      <c r="GT101" s="34"/>
      <c r="GU101" s="34"/>
      <c r="GV101" s="34"/>
      <c r="GW101" s="34"/>
      <c r="GX101" s="34"/>
      <c r="GY101" s="34"/>
      <c r="GZ101" s="34"/>
      <c r="HA101" s="34"/>
      <c r="HB101" s="34"/>
      <c r="HC101" s="34"/>
      <c r="HD101" s="34"/>
      <c r="HE101" s="34"/>
      <c r="HF101" s="34"/>
      <c r="HG101" s="34"/>
      <c r="HH101" s="34"/>
      <c r="HI101" s="34"/>
      <c r="HJ101" s="34"/>
      <c r="HK101" s="34"/>
      <c r="HL101" s="34"/>
      <c r="HM101" s="34"/>
      <c r="HN101" s="34"/>
      <c r="HO101" s="34"/>
      <c r="HP101" s="34"/>
      <c r="HQ101" s="34"/>
      <c r="HR101" s="34"/>
      <c r="HS101" s="34"/>
      <c r="HT101" s="34"/>
      <c r="HU101" s="34"/>
      <c r="HV101" s="34"/>
      <c r="HW101" s="34"/>
      <c r="HX101" s="34"/>
      <c r="HY101" s="34"/>
      <c r="HZ101" s="34"/>
      <c r="IA101" s="34"/>
      <c r="IB101" s="34"/>
      <c r="IC101" s="34"/>
      <c r="ID101" s="34"/>
      <c r="IE101" s="34"/>
      <c r="IF101" s="34"/>
      <c r="IG101" s="34"/>
    </row>
    <row r="102" s="1" customFormat="1" ht="37" customHeight="1" spans="1:241">
      <c r="A102" s="42" t="s">
        <v>155</v>
      </c>
      <c r="B102" s="39" t="s">
        <v>156</v>
      </c>
      <c r="C102" s="21" t="s">
        <v>15</v>
      </c>
      <c r="D102" s="22">
        <v>159350000</v>
      </c>
      <c r="E102" s="23" t="s">
        <v>157</v>
      </c>
      <c r="F102" s="31">
        <v>2100000</v>
      </c>
      <c r="G102" s="25" t="s">
        <v>158</v>
      </c>
      <c r="H102" s="23">
        <f>D102-F102-F103-F104-F105-F106-F107-F109-F110-F111-F112-F113-F114-F115-F116-F118-F119-F120-F123-F124-F121-F122-F108-F117-F125-F126-F127-F128-F129-F130-F131</f>
        <v>19132930.93</v>
      </c>
      <c r="I102" s="35">
        <v>34</v>
      </c>
      <c r="J102" s="36">
        <v>13</v>
      </c>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4"/>
      <c r="DH102" s="34"/>
      <c r="DI102" s="34"/>
      <c r="DJ102" s="34"/>
      <c r="DK102" s="34"/>
      <c r="DL102" s="34"/>
      <c r="DM102" s="34"/>
      <c r="DN102" s="34"/>
      <c r="DO102" s="34"/>
      <c r="DP102" s="34"/>
      <c r="DQ102" s="34"/>
      <c r="DR102" s="34"/>
      <c r="DS102" s="34"/>
      <c r="DT102" s="34"/>
      <c r="DU102" s="34"/>
      <c r="DV102" s="34"/>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c r="EV102" s="34"/>
      <c r="EW102" s="34"/>
      <c r="EX102" s="34"/>
      <c r="EY102" s="34"/>
      <c r="EZ102" s="34"/>
      <c r="FA102" s="34"/>
      <c r="FB102" s="34"/>
      <c r="FC102" s="34"/>
      <c r="FD102" s="34"/>
      <c r="FE102" s="34"/>
      <c r="FF102" s="34"/>
      <c r="FG102" s="34"/>
      <c r="FH102" s="34"/>
      <c r="FI102" s="34"/>
      <c r="FJ102" s="34"/>
      <c r="FK102" s="34"/>
      <c r="FL102" s="34"/>
      <c r="FM102" s="34"/>
      <c r="FN102" s="34"/>
      <c r="FO102" s="34"/>
      <c r="FP102" s="34"/>
      <c r="FQ102" s="34"/>
      <c r="FR102" s="34"/>
      <c r="FS102" s="34"/>
      <c r="FT102" s="34"/>
      <c r="FU102" s="34"/>
      <c r="FV102" s="34"/>
      <c r="FW102" s="34"/>
      <c r="FX102" s="34"/>
      <c r="FY102" s="34"/>
      <c r="FZ102" s="34"/>
      <c r="GA102" s="34"/>
      <c r="GB102" s="34"/>
      <c r="GC102" s="34"/>
      <c r="GD102" s="34"/>
      <c r="GE102" s="34"/>
      <c r="GF102" s="34"/>
      <c r="GG102" s="34"/>
      <c r="GH102" s="34"/>
      <c r="GI102" s="34"/>
      <c r="GJ102" s="34"/>
      <c r="GK102" s="34"/>
      <c r="GL102" s="34"/>
      <c r="GM102" s="34"/>
      <c r="GN102" s="34"/>
      <c r="GO102" s="34"/>
      <c r="GP102" s="34"/>
      <c r="GQ102" s="34"/>
      <c r="GR102" s="34"/>
      <c r="GS102" s="34"/>
      <c r="GT102" s="34"/>
      <c r="GU102" s="34"/>
      <c r="GV102" s="34"/>
      <c r="GW102" s="34"/>
      <c r="GX102" s="34"/>
      <c r="GY102" s="34"/>
      <c r="GZ102" s="34"/>
      <c r="HA102" s="34"/>
      <c r="HB102" s="34"/>
      <c r="HC102" s="34"/>
      <c r="HD102" s="34"/>
      <c r="HE102" s="34"/>
      <c r="HF102" s="34"/>
      <c r="HG102" s="34"/>
      <c r="HH102" s="34"/>
      <c r="HI102" s="34"/>
      <c r="HJ102" s="34"/>
      <c r="HK102" s="34"/>
      <c r="HL102" s="34"/>
      <c r="HM102" s="34"/>
      <c r="HN102" s="34"/>
      <c r="HO102" s="34"/>
      <c r="HP102" s="34"/>
      <c r="HQ102" s="34"/>
      <c r="HR102" s="34"/>
      <c r="HS102" s="34"/>
      <c r="HT102" s="34"/>
      <c r="HU102" s="34"/>
      <c r="HV102" s="34"/>
      <c r="HW102" s="34"/>
      <c r="HX102" s="34"/>
      <c r="HY102" s="34"/>
      <c r="HZ102" s="34"/>
      <c r="IA102" s="34"/>
      <c r="IB102" s="34"/>
      <c r="IC102" s="34"/>
      <c r="ID102" s="34"/>
      <c r="IE102" s="34"/>
      <c r="IF102" s="34"/>
      <c r="IG102" s="34"/>
    </row>
    <row r="103" s="1" customFormat="1" ht="27" customHeight="1" spans="1:241">
      <c r="A103" s="42"/>
      <c r="B103" s="39"/>
      <c r="C103" s="21"/>
      <c r="D103" s="22"/>
      <c r="E103" s="23" t="s">
        <v>65</v>
      </c>
      <c r="F103" s="31">
        <v>20000000</v>
      </c>
      <c r="G103" s="25" t="s">
        <v>17</v>
      </c>
      <c r="H103" s="23"/>
      <c r="I103" s="35">
        <v>44</v>
      </c>
      <c r="J103" s="36">
        <v>18</v>
      </c>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c r="FG103" s="34"/>
      <c r="FH103" s="34"/>
      <c r="FI103" s="34"/>
      <c r="FJ103" s="34"/>
      <c r="FK103" s="34"/>
      <c r="FL103" s="34"/>
      <c r="FM103" s="34"/>
      <c r="FN103" s="34"/>
      <c r="FO103" s="34"/>
      <c r="FP103" s="34"/>
      <c r="FQ103" s="34"/>
      <c r="FR103" s="34"/>
      <c r="FS103" s="34"/>
      <c r="FT103" s="34"/>
      <c r="FU103" s="34"/>
      <c r="FV103" s="34"/>
      <c r="FW103" s="34"/>
      <c r="FX103" s="34"/>
      <c r="FY103" s="34"/>
      <c r="FZ103" s="34"/>
      <c r="GA103" s="34"/>
      <c r="GB103" s="34"/>
      <c r="GC103" s="34"/>
      <c r="GD103" s="34"/>
      <c r="GE103" s="34"/>
      <c r="GF103" s="34"/>
      <c r="GG103" s="34"/>
      <c r="GH103" s="34"/>
      <c r="GI103" s="34"/>
      <c r="GJ103" s="34"/>
      <c r="GK103" s="34"/>
      <c r="GL103" s="34"/>
      <c r="GM103" s="34"/>
      <c r="GN103" s="34"/>
      <c r="GO103" s="34"/>
      <c r="GP103" s="34"/>
      <c r="GQ103" s="34"/>
      <c r="GR103" s="34"/>
      <c r="GS103" s="34"/>
      <c r="GT103" s="34"/>
      <c r="GU103" s="34"/>
      <c r="GV103" s="34"/>
      <c r="GW103" s="34"/>
      <c r="GX103" s="34"/>
      <c r="GY103" s="34"/>
      <c r="GZ103" s="34"/>
      <c r="HA103" s="34"/>
      <c r="HB103" s="34"/>
      <c r="HC103" s="34"/>
      <c r="HD103" s="34"/>
      <c r="HE103" s="34"/>
      <c r="HF103" s="34"/>
      <c r="HG103" s="34"/>
      <c r="HH103" s="34"/>
      <c r="HI103" s="34"/>
      <c r="HJ103" s="34"/>
      <c r="HK103" s="34"/>
      <c r="HL103" s="34"/>
      <c r="HM103" s="34"/>
      <c r="HN103" s="34"/>
      <c r="HO103" s="34"/>
      <c r="HP103" s="34"/>
      <c r="HQ103" s="34"/>
      <c r="HR103" s="34"/>
      <c r="HS103" s="34"/>
      <c r="HT103" s="34"/>
      <c r="HU103" s="34"/>
      <c r="HV103" s="34"/>
      <c r="HW103" s="34"/>
      <c r="HX103" s="34"/>
      <c r="HY103" s="34"/>
      <c r="HZ103" s="34"/>
      <c r="IA103" s="34"/>
      <c r="IB103" s="34"/>
      <c r="IC103" s="34"/>
      <c r="ID103" s="34"/>
      <c r="IE103" s="34"/>
      <c r="IF103" s="34"/>
      <c r="IG103" s="34"/>
    </row>
    <row r="104" s="1" customFormat="1" ht="33" customHeight="1" spans="1:241">
      <c r="A104" s="42"/>
      <c r="B104" s="39"/>
      <c r="C104" s="21"/>
      <c r="D104" s="22"/>
      <c r="E104" s="23" t="s">
        <v>103</v>
      </c>
      <c r="F104" s="31">
        <v>5950000</v>
      </c>
      <c r="G104" s="25" t="s">
        <v>159</v>
      </c>
      <c r="H104" s="23"/>
      <c r="I104" s="35">
        <v>60</v>
      </c>
      <c r="J104" s="36" t="s">
        <v>160</v>
      </c>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c r="EV104" s="34"/>
      <c r="EW104" s="34"/>
      <c r="EX104" s="34"/>
      <c r="EY104" s="34"/>
      <c r="EZ104" s="34"/>
      <c r="FA104" s="34"/>
      <c r="FB104" s="34"/>
      <c r="FC104" s="34"/>
      <c r="FD104" s="34"/>
      <c r="FE104" s="34"/>
      <c r="FF104" s="34"/>
      <c r="FG104" s="34"/>
      <c r="FH104" s="34"/>
      <c r="FI104" s="34"/>
      <c r="FJ104" s="34"/>
      <c r="FK104" s="34"/>
      <c r="FL104" s="34"/>
      <c r="FM104" s="34"/>
      <c r="FN104" s="34"/>
      <c r="FO104" s="34"/>
      <c r="FP104" s="34"/>
      <c r="FQ104" s="34"/>
      <c r="FR104" s="34"/>
      <c r="FS104" s="34"/>
      <c r="FT104" s="34"/>
      <c r="FU104" s="34"/>
      <c r="FV104" s="34"/>
      <c r="FW104" s="34"/>
      <c r="FX104" s="34"/>
      <c r="FY104" s="34"/>
      <c r="FZ104" s="34"/>
      <c r="GA104" s="34"/>
      <c r="GB104" s="34"/>
      <c r="GC104" s="34"/>
      <c r="GD104" s="34"/>
      <c r="GE104" s="34"/>
      <c r="GF104" s="34"/>
      <c r="GG104" s="34"/>
      <c r="GH104" s="34"/>
      <c r="GI104" s="34"/>
      <c r="GJ104" s="34"/>
      <c r="GK104" s="34"/>
      <c r="GL104" s="34"/>
      <c r="GM104" s="34"/>
      <c r="GN104" s="34"/>
      <c r="GO104" s="34"/>
      <c r="GP104" s="34"/>
      <c r="GQ104" s="34"/>
      <c r="GR104" s="34"/>
      <c r="GS104" s="34"/>
      <c r="GT104" s="34"/>
      <c r="GU104" s="34"/>
      <c r="GV104" s="34"/>
      <c r="GW104" s="34"/>
      <c r="GX104" s="34"/>
      <c r="GY104" s="34"/>
      <c r="GZ104" s="34"/>
      <c r="HA104" s="34"/>
      <c r="HB104" s="34"/>
      <c r="HC104" s="34"/>
      <c r="HD104" s="34"/>
      <c r="HE104" s="34"/>
      <c r="HF104" s="34"/>
      <c r="HG104" s="34"/>
      <c r="HH104" s="34"/>
      <c r="HI104" s="34"/>
      <c r="HJ104" s="34"/>
      <c r="HK104" s="34"/>
      <c r="HL104" s="34"/>
      <c r="HM104" s="34"/>
      <c r="HN104" s="34"/>
      <c r="HO104" s="34"/>
      <c r="HP104" s="34"/>
      <c r="HQ104" s="34"/>
      <c r="HR104" s="34"/>
      <c r="HS104" s="34"/>
      <c r="HT104" s="34"/>
      <c r="HU104" s="34"/>
      <c r="HV104" s="34"/>
      <c r="HW104" s="34"/>
      <c r="HX104" s="34"/>
      <c r="HY104" s="34"/>
      <c r="HZ104" s="34"/>
      <c r="IA104" s="34"/>
      <c r="IB104" s="34"/>
      <c r="IC104" s="34"/>
      <c r="ID104" s="34"/>
      <c r="IE104" s="34"/>
      <c r="IF104" s="34"/>
      <c r="IG104" s="34"/>
    </row>
    <row r="105" s="1" customFormat="1" ht="28" customHeight="1" spans="1:241">
      <c r="A105" s="42"/>
      <c r="B105" s="39"/>
      <c r="C105" s="21"/>
      <c r="D105" s="22"/>
      <c r="E105" s="23" t="s">
        <v>108</v>
      </c>
      <c r="F105" s="31">
        <v>42170000</v>
      </c>
      <c r="G105" s="25" t="s">
        <v>161</v>
      </c>
      <c r="H105" s="23"/>
      <c r="I105" s="35">
        <v>64</v>
      </c>
      <c r="J105" s="36">
        <v>55</v>
      </c>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c r="EX105" s="34"/>
      <c r="EY105" s="34"/>
      <c r="EZ105" s="34"/>
      <c r="FA105" s="34"/>
      <c r="FB105" s="34"/>
      <c r="FC105" s="34"/>
      <c r="FD105" s="34"/>
      <c r="FE105" s="34"/>
      <c r="FF105" s="34"/>
      <c r="FG105" s="34"/>
      <c r="FH105" s="34"/>
      <c r="FI105" s="34"/>
      <c r="FJ105" s="34"/>
      <c r="FK105" s="34"/>
      <c r="FL105" s="34"/>
      <c r="FM105" s="34"/>
      <c r="FN105" s="34"/>
      <c r="FO105" s="34"/>
      <c r="FP105" s="34"/>
      <c r="FQ105" s="34"/>
      <c r="FR105" s="34"/>
      <c r="FS105" s="34"/>
      <c r="FT105" s="34"/>
      <c r="FU105" s="34"/>
      <c r="FV105" s="34"/>
      <c r="FW105" s="34"/>
      <c r="FX105" s="34"/>
      <c r="FY105" s="34"/>
      <c r="FZ105" s="34"/>
      <c r="GA105" s="34"/>
      <c r="GB105" s="34"/>
      <c r="GC105" s="34"/>
      <c r="GD105" s="34"/>
      <c r="GE105" s="34"/>
      <c r="GF105" s="34"/>
      <c r="GG105" s="34"/>
      <c r="GH105" s="34"/>
      <c r="GI105" s="34"/>
      <c r="GJ105" s="34"/>
      <c r="GK105" s="34"/>
      <c r="GL105" s="34"/>
      <c r="GM105" s="34"/>
      <c r="GN105" s="34"/>
      <c r="GO105" s="34"/>
      <c r="GP105" s="34"/>
      <c r="GQ105" s="34"/>
      <c r="GR105" s="34"/>
      <c r="GS105" s="34"/>
      <c r="GT105" s="34"/>
      <c r="GU105" s="34"/>
      <c r="GV105" s="34"/>
      <c r="GW105" s="34"/>
      <c r="GX105" s="34"/>
      <c r="GY105" s="34"/>
      <c r="GZ105" s="34"/>
      <c r="HA105" s="34"/>
      <c r="HB105" s="34"/>
      <c r="HC105" s="34"/>
      <c r="HD105" s="34"/>
      <c r="HE105" s="34"/>
      <c r="HF105" s="34"/>
      <c r="HG105" s="34"/>
      <c r="HH105" s="34"/>
      <c r="HI105" s="34"/>
      <c r="HJ105" s="34"/>
      <c r="HK105" s="34"/>
      <c r="HL105" s="34"/>
      <c r="HM105" s="34"/>
      <c r="HN105" s="34"/>
      <c r="HO105" s="34"/>
      <c r="HP105" s="34"/>
      <c r="HQ105" s="34"/>
      <c r="HR105" s="34"/>
      <c r="HS105" s="34"/>
      <c r="HT105" s="34"/>
      <c r="HU105" s="34"/>
      <c r="HV105" s="34"/>
      <c r="HW105" s="34"/>
      <c r="HX105" s="34"/>
      <c r="HY105" s="34"/>
      <c r="HZ105" s="34"/>
      <c r="IA105" s="34"/>
      <c r="IB105" s="34"/>
      <c r="IC105" s="34"/>
      <c r="ID105" s="34"/>
      <c r="IE105" s="34"/>
      <c r="IF105" s="34"/>
      <c r="IG105" s="34"/>
    </row>
    <row r="106" s="1" customFormat="1" ht="28" customHeight="1" spans="1:241">
      <c r="A106" s="42"/>
      <c r="B106" s="39"/>
      <c r="C106" s="21"/>
      <c r="D106" s="22"/>
      <c r="E106" s="23" t="s">
        <v>108</v>
      </c>
      <c r="F106" s="31">
        <v>4400000</v>
      </c>
      <c r="G106" s="25" t="s">
        <v>162</v>
      </c>
      <c r="H106" s="23"/>
      <c r="I106" s="35">
        <v>65</v>
      </c>
      <c r="J106" s="36">
        <v>43</v>
      </c>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c r="GG106" s="34"/>
      <c r="GH106" s="34"/>
      <c r="GI106" s="34"/>
      <c r="GJ106" s="34"/>
      <c r="GK106" s="34"/>
      <c r="GL106" s="34"/>
      <c r="GM106" s="34"/>
      <c r="GN106" s="34"/>
      <c r="GO106" s="34"/>
      <c r="GP106" s="34"/>
      <c r="GQ106" s="34"/>
      <c r="GR106" s="34"/>
      <c r="GS106" s="34"/>
      <c r="GT106" s="34"/>
      <c r="GU106" s="34"/>
      <c r="GV106" s="34"/>
      <c r="GW106" s="34"/>
      <c r="GX106" s="34"/>
      <c r="GY106" s="34"/>
      <c r="GZ106" s="34"/>
      <c r="HA106" s="34"/>
      <c r="HB106" s="34"/>
      <c r="HC106" s="34"/>
      <c r="HD106" s="34"/>
      <c r="HE106" s="34"/>
      <c r="HF106" s="34"/>
      <c r="HG106" s="34"/>
      <c r="HH106" s="34"/>
      <c r="HI106" s="34"/>
      <c r="HJ106" s="34"/>
      <c r="HK106" s="34"/>
      <c r="HL106" s="34"/>
      <c r="HM106" s="34"/>
      <c r="HN106" s="34"/>
      <c r="HO106" s="34"/>
      <c r="HP106" s="34"/>
      <c r="HQ106" s="34"/>
      <c r="HR106" s="34"/>
      <c r="HS106" s="34"/>
      <c r="HT106" s="34"/>
      <c r="HU106" s="34"/>
      <c r="HV106" s="34"/>
      <c r="HW106" s="34"/>
      <c r="HX106" s="34"/>
      <c r="HY106" s="34"/>
      <c r="HZ106" s="34"/>
      <c r="IA106" s="34"/>
      <c r="IB106" s="34"/>
      <c r="IC106" s="34"/>
      <c r="ID106" s="34"/>
      <c r="IE106" s="34"/>
      <c r="IF106" s="34"/>
      <c r="IG106" s="34"/>
    </row>
    <row r="107" s="1" customFormat="1" ht="28" customHeight="1" spans="1:241">
      <c r="A107" s="42"/>
      <c r="B107" s="39"/>
      <c r="C107" s="21"/>
      <c r="D107" s="22"/>
      <c r="E107" s="23" t="s">
        <v>108</v>
      </c>
      <c r="F107" s="31">
        <v>3852460</v>
      </c>
      <c r="G107" s="25" t="s">
        <v>163</v>
      </c>
      <c r="H107" s="23"/>
      <c r="I107" s="35">
        <v>69</v>
      </c>
      <c r="J107" s="36">
        <v>60</v>
      </c>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c r="HL107" s="34"/>
      <c r="HM107" s="34"/>
      <c r="HN107" s="34"/>
      <c r="HO107" s="34"/>
      <c r="HP107" s="34"/>
      <c r="HQ107" s="34"/>
      <c r="HR107" s="34"/>
      <c r="HS107" s="34"/>
      <c r="HT107" s="34"/>
      <c r="HU107" s="34"/>
      <c r="HV107" s="34"/>
      <c r="HW107" s="34"/>
      <c r="HX107" s="34"/>
      <c r="HY107" s="34"/>
      <c r="HZ107" s="34"/>
      <c r="IA107" s="34"/>
      <c r="IB107" s="34"/>
      <c r="IC107" s="34"/>
      <c r="ID107" s="34"/>
      <c r="IE107" s="34"/>
      <c r="IF107" s="34"/>
      <c r="IG107" s="34"/>
    </row>
    <row r="108" s="1" customFormat="1" ht="28" customHeight="1" spans="1:241">
      <c r="A108" s="42"/>
      <c r="B108" s="39"/>
      <c r="C108" s="21"/>
      <c r="D108" s="22"/>
      <c r="E108" s="23" t="s">
        <v>164</v>
      </c>
      <c r="F108" s="31">
        <v>1906286</v>
      </c>
      <c r="G108" s="25" t="s">
        <v>163</v>
      </c>
      <c r="H108" s="23"/>
      <c r="I108" s="35">
        <v>69</v>
      </c>
      <c r="J108" s="36">
        <v>60</v>
      </c>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c r="HL108" s="34"/>
      <c r="HM108" s="34"/>
      <c r="HN108" s="34"/>
      <c r="HO108" s="34"/>
      <c r="HP108" s="34"/>
      <c r="HQ108" s="34"/>
      <c r="HR108" s="34"/>
      <c r="HS108" s="34"/>
      <c r="HT108" s="34"/>
      <c r="HU108" s="34"/>
      <c r="HV108" s="34"/>
      <c r="HW108" s="34"/>
      <c r="HX108" s="34"/>
      <c r="HY108" s="34"/>
      <c r="HZ108" s="34"/>
      <c r="IA108" s="34"/>
      <c r="IB108" s="34"/>
      <c r="IC108" s="34"/>
      <c r="ID108" s="34"/>
      <c r="IE108" s="34"/>
      <c r="IF108" s="34"/>
      <c r="IG108" s="34"/>
    </row>
    <row r="109" s="1" customFormat="1" ht="28" customHeight="1" spans="1:241">
      <c r="A109" s="42"/>
      <c r="B109" s="39"/>
      <c r="C109" s="21"/>
      <c r="D109" s="22"/>
      <c r="E109" s="23" t="s">
        <v>108</v>
      </c>
      <c r="F109" s="31">
        <v>1600000</v>
      </c>
      <c r="G109" s="25" t="s">
        <v>165</v>
      </c>
      <c r="H109" s="23"/>
      <c r="I109" s="35">
        <v>70</v>
      </c>
      <c r="J109" s="36">
        <v>59</v>
      </c>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c r="HL109" s="34"/>
      <c r="HM109" s="34"/>
      <c r="HN109" s="34"/>
      <c r="HO109" s="34"/>
      <c r="HP109" s="34"/>
      <c r="HQ109" s="34"/>
      <c r="HR109" s="34"/>
      <c r="HS109" s="34"/>
      <c r="HT109" s="34"/>
      <c r="HU109" s="34"/>
      <c r="HV109" s="34"/>
      <c r="HW109" s="34"/>
      <c r="HX109" s="34"/>
      <c r="HY109" s="34"/>
      <c r="HZ109" s="34"/>
      <c r="IA109" s="34"/>
      <c r="IB109" s="34"/>
      <c r="IC109" s="34"/>
      <c r="ID109" s="34"/>
      <c r="IE109" s="34"/>
      <c r="IF109" s="34"/>
      <c r="IG109" s="34"/>
    </row>
    <row r="110" s="1" customFormat="1" ht="28" customHeight="1" spans="1:241">
      <c r="A110" s="42"/>
      <c r="B110" s="39"/>
      <c r="C110" s="21"/>
      <c r="D110" s="22"/>
      <c r="E110" s="23" t="s">
        <v>108</v>
      </c>
      <c r="F110" s="31">
        <v>2601000</v>
      </c>
      <c r="G110" s="25" t="s">
        <v>166</v>
      </c>
      <c r="H110" s="23"/>
      <c r="I110" s="35">
        <v>71</v>
      </c>
      <c r="J110" s="36">
        <v>47</v>
      </c>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c r="HL110" s="34"/>
      <c r="HM110" s="34"/>
      <c r="HN110" s="34"/>
      <c r="HO110" s="34"/>
      <c r="HP110" s="34"/>
      <c r="HQ110" s="34"/>
      <c r="HR110" s="34"/>
      <c r="HS110" s="34"/>
      <c r="HT110" s="34"/>
      <c r="HU110" s="34"/>
      <c r="HV110" s="34"/>
      <c r="HW110" s="34"/>
      <c r="HX110" s="34"/>
      <c r="HY110" s="34"/>
      <c r="HZ110" s="34"/>
      <c r="IA110" s="34"/>
      <c r="IB110" s="34"/>
      <c r="IC110" s="34"/>
      <c r="ID110" s="34"/>
      <c r="IE110" s="34"/>
      <c r="IF110" s="34"/>
      <c r="IG110" s="34"/>
    </row>
    <row r="111" s="1" customFormat="1" ht="28" customHeight="1" spans="1:241">
      <c r="A111" s="42"/>
      <c r="B111" s="39"/>
      <c r="C111" s="21"/>
      <c r="D111" s="22"/>
      <c r="E111" s="23" t="s">
        <v>108</v>
      </c>
      <c r="F111" s="31">
        <v>6005772.7</v>
      </c>
      <c r="G111" s="25" t="s">
        <v>167</v>
      </c>
      <c r="H111" s="23"/>
      <c r="I111" s="35">
        <v>72</v>
      </c>
      <c r="J111" s="36">
        <v>46</v>
      </c>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c r="ET111" s="34"/>
      <c r="EU111" s="34"/>
      <c r="EV111" s="34"/>
      <c r="EW111" s="34"/>
      <c r="EX111" s="34"/>
      <c r="EY111" s="34"/>
      <c r="EZ111" s="34"/>
      <c r="FA111" s="34"/>
      <c r="FB111" s="34"/>
      <c r="FC111" s="34"/>
      <c r="FD111" s="34"/>
      <c r="FE111" s="34"/>
      <c r="FF111" s="34"/>
      <c r="FG111" s="34"/>
      <c r="FH111" s="34"/>
      <c r="FI111" s="34"/>
      <c r="FJ111" s="34"/>
      <c r="FK111" s="34"/>
      <c r="FL111" s="34"/>
      <c r="FM111" s="34"/>
      <c r="FN111" s="34"/>
      <c r="FO111" s="34"/>
      <c r="FP111" s="34"/>
      <c r="FQ111" s="34"/>
      <c r="FR111" s="34"/>
      <c r="FS111" s="34"/>
      <c r="FT111" s="34"/>
      <c r="FU111" s="34"/>
      <c r="FV111" s="34"/>
      <c r="FW111" s="34"/>
      <c r="FX111" s="34"/>
      <c r="FY111" s="34"/>
      <c r="FZ111" s="34"/>
      <c r="GA111" s="34"/>
      <c r="GB111" s="34"/>
      <c r="GC111" s="34"/>
      <c r="GD111" s="34"/>
      <c r="GE111" s="34"/>
      <c r="GF111" s="34"/>
      <c r="GG111" s="34"/>
      <c r="GH111" s="34"/>
      <c r="GI111" s="34"/>
      <c r="GJ111" s="34"/>
      <c r="GK111" s="34"/>
      <c r="GL111" s="34"/>
      <c r="GM111" s="34"/>
      <c r="GN111" s="34"/>
      <c r="GO111" s="34"/>
      <c r="GP111" s="34"/>
      <c r="GQ111" s="34"/>
      <c r="GR111" s="34"/>
      <c r="GS111" s="34"/>
      <c r="GT111" s="34"/>
      <c r="GU111" s="34"/>
      <c r="GV111" s="34"/>
      <c r="GW111" s="34"/>
      <c r="GX111" s="34"/>
      <c r="GY111" s="34"/>
      <c r="GZ111" s="34"/>
      <c r="HA111" s="34"/>
      <c r="HB111" s="34"/>
      <c r="HC111" s="34"/>
      <c r="HD111" s="34"/>
      <c r="HE111" s="34"/>
      <c r="HF111" s="34"/>
      <c r="HG111" s="34"/>
      <c r="HH111" s="34"/>
      <c r="HI111" s="34"/>
      <c r="HJ111" s="34"/>
      <c r="HK111" s="34"/>
      <c r="HL111" s="34"/>
      <c r="HM111" s="34"/>
      <c r="HN111" s="34"/>
      <c r="HO111" s="34"/>
      <c r="HP111" s="34"/>
      <c r="HQ111" s="34"/>
      <c r="HR111" s="34"/>
      <c r="HS111" s="34"/>
      <c r="HT111" s="34"/>
      <c r="HU111" s="34"/>
      <c r="HV111" s="34"/>
      <c r="HW111" s="34"/>
      <c r="HX111" s="34"/>
      <c r="HY111" s="34"/>
      <c r="HZ111" s="34"/>
      <c r="IA111" s="34"/>
      <c r="IB111" s="34"/>
      <c r="IC111" s="34"/>
      <c r="ID111" s="34"/>
      <c r="IE111" s="34"/>
      <c r="IF111" s="34"/>
      <c r="IG111" s="34"/>
    </row>
    <row r="112" s="1" customFormat="1" ht="28" customHeight="1" spans="1:241">
      <c r="A112" s="42"/>
      <c r="B112" s="39"/>
      <c r="C112" s="21"/>
      <c r="D112" s="22"/>
      <c r="E112" s="23" t="s">
        <v>108</v>
      </c>
      <c r="F112" s="31">
        <v>1617503.1</v>
      </c>
      <c r="G112" s="25" t="s">
        <v>168</v>
      </c>
      <c r="H112" s="23"/>
      <c r="I112" s="35">
        <v>73</v>
      </c>
      <c r="J112" s="36">
        <v>48</v>
      </c>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c r="ET112" s="34"/>
      <c r="EU112" s="34"/>
      <c r="EV112" s="34"/>
      <c r="EW112" s="34"/>
      <c r="EX112" s="34"/>
      <c r="EY112" s="34"/>
      <c r="EZ112" s="34"/>
      <c r="FA112" s="34"/>
      <c r="FB112" s="34"/>
      <c r="FC112" s="34"/>
      <c r="FD112" s="34"/>
      <c r="FE112" s="34"/>
      <c r="FF112" s="34"/>
      <c r="FG112" s="34"/>
      <c r="FH112" s="34"/>
      <c r="FI112" s="34"/>
      <c r="FJ112" s="34"/>
      <c r="FK112" s="34"/>
      <c r="FL112" s="34"/>
      <c r="FM112" s="34"/>
      <c r="FN112" s="34"/>
      <c r="FO112" s="34"/>
      <c r="FP112" s="34"/>
      <c r="FQ112" s="34"/>
      <c r="FR112" s="34"/>
      <c r="FS112" s="34"/>
      <c r="FT112" s="34"/>
      <c r="FU112" s="34"/>
      <c r="FV112" s="34"/>
      <c r="FW112" s="34"/>
      <c r="FX112" s="34"/>
      <c r="FY112" s="34"/>
      <c r="FZ112" s="34"/>
      <c r="GA112" s="34"/>
      <c r="GB112" s="34"/>
      <c r="GC112" s="34"/>
      <c r="GD112" s="34"/>
      <c r="GE112" s="34"/>
      <c r="GF112" s="34"/>
      <c r="GG112" s="34"/>
      <c r="GH112" s="34"/>
      <c r="GI112" s="34"/>
      <c r="GJ112" s="34"/>
      <c r="GK112" s="34"/>
      <c r="GL112" s="34"/>
      <c r="GM112" s="34"/>
      <c r="GN112" s="34"/>
      <c r="GO112" s="34"/>
      <c r="GP112" s="34"/>
      <c r="GQ112" s="34"/>
      <c r="GR112" s="34"/>
      <c r="GS112" s="34"/>
      <c r="GT112" s="34"/>
      <c r="GU112" s="34"/>
      <c r="GV112" s="34"/>
      <c r="GW112" s="34"/>
      <c r="GX112" s="34"/>
      <c r="GY112" s="34"/>
      <c r="GZ112" s="34"/>
      <c r="HA112" s="34"/>
      <c r="HB112" s="34"/>
      <c r="HC112" s="34"/>
      <c r="HD112" s="34"/>
      <c r="HE112" s="34"/>
      <c r="HF112" s="34"/>
      <c r="HG112" s="34"/>
      <c r="HH112" s="34"/>
      <c r="HI112" s="34"/>
      <c r="HJ112" s="34"/>
      <c r="HK112" s="34"/>
      <c r="HL112" s="34"/>
      <c r="HM112" s="34"/>
      <c r="HN112" s="34"/>
      <c r="HO112" s="34"/>
      <c r="HP112" s="34"/>
      <c r="HQ112" s="34"/>
      <c r="HR112" s="34"/>
      <c r="HS112" s="34"/>
      <c r="HT112" s="34"/>
      <c r="HU112" s="34"/>
      <c r="HV112" s="34"/>
      <c r="HW112" s="34"/>
      <c r="HX112" s="34"/>
      <c r="HY112" s="34"/>
      <c r="HZ112" s="34"/>
      <c r="IA112" s="34"/>
      <c r="IB112" s="34"/>
      <c r="IC112" s="34"/>
      <c r="ID112" s="34"/>
      <c r="IE112" s="34"/>
      <c r="IF112" s="34"/>
      <c r="IG112" s="34"/>
    </row>
    <row r="113" s="1" customFormat="1" ht="28" customHeight="1" spans="1:241">
      <c r="A113" s="42"/>
      <c r="B113" s="39"/>
      <c r="C113" s="21"/>
      <c r="D113" s="22"/>
      <c r="E113" s="23" t="s">
        <v>77</v>
      </c>
      <c r="F113" s="31">
        <v>1121600</v>
      </c>
      <c r="G113" s="25" t="s">
        <v>169</v>
      </c>
      <c r="H113" s="23"/>
      <c r="I113" s="35">
        <v>75</v>
      </c>
      <c r="J113" s="36">
        <v>45</v>
      </c>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c r="FG113" s="34"/>
      <c r="FH113" s="34"/>
      <c r="FI113" s="34"/>
      <c r="FJ113" s="34"/>
      <c r="FK113" s="34"/>
      <c r="FL113" s="34"/>
      <c r="FM113" s="34"/>
      <c r="FN113" s="34"/>
      <c r="FO113" s="34"/>
      <c r="FP113" s="34"/>
      <c r="FQ113" s="34"/>
      <c r="FR113" s="34"/>
      <c r="FS113" s="34"/>
      <c r="FT113" s="34"/>
      <c r="FU113" s="34"/>
      <c r="FV113" s="34"/>
      <c r="FW113" s="34"/>
      <c r="FX113" s="34"/>
      <c r="FY113" s="34"/>
      <c r="FZ113" s="34"/>
      <c r="GA113" s="34"/>
      <c r="GB113" s="34"/>
      <c r="GC113" s="34"/>
      <c r="GD113" s="34"/>
      <c r="GE113" s="34"/>
      <c r="GF113" s="34"/>
      <c r="GG113" s="34"/>
      <c r="GH113" s="34"/>
      <c r="GI113" s="34"/>
      <c r="GJ113" s="34"/>
      <c r="GK113" s="34"/>
      <c r="GL113" s="34"/>
      <c r="GM113" s="34"/>
      <c r="GN113" s="34"/>
      <c r="GO113" s="34"/>
      <c r="GP113" s="34"/>
      <c r="GQ113" s="34"/>
      <c r="GR113" s="34"/>
      <c r="GS113" s="34"/>
      <c r="GT113" s="34"/>
      <c r="GU113" s="34"/>
      <c r="GV113" s="34"/>
      <c r="GW113" s="34"/>
      <c r="GX113" s="34"/>
      <c r="GY113" s="34"/>
      <c r="GZ113" s="34"/>
      <c r="HA113" s="34"/>
      <c r="HB113" s="34"/>
      <c r="HC113" s="34"/>
      <c r="HD113" s="34"/>
      <c r="HE113" s="34"/>
      <c r="HF113" s="34"/>
      <c r="HG113" s="34"/>
      <c r="HH113" s="34"/>
      <c r="HI113" s="34"/>
      <c r="HJ113" s="34"/>
      <c r="HK113" s="34"/>
      <c r="HL113" s="34"/>
      <c r="HM113" s="34"/>
      <c r="HN113" s="34"/>
      <c r="HO113" s="34"/>
      <c r="HP113" s="34"/>
      <c r="HQ113" s="34"/>
      <c r="HR113" s="34"/>
      <c r="HS113" s="34"/>
      <c r="HT113" s="34"/>
      <c r="HU113" s="34"/>
      <c r="HV113" s="34"/>
      <c r="HW113" s="34"/>
      <c r="HX113" s="34"/>
      <c r="HY113" s="34"/>
      <c r="HZ113" s="34"/>
      <c r="IA113" s="34"/>
      <c r="IB113" s="34"/>
      <c r="IC113" s="34"/>
      <c r="ID113" s="34"/>
      <c r="IE113" s="34"/>
      <c r="IF113" s="34"/>
      <c r="IG113" s="34"/>
    </row>
    <row r="114" s="1" customFormat="1" ht="33" customHeight="1" spans="1:241">
      <c r="A114" s="42"/>
      <c r="B114" s="39"/>
      <c r="C114" s="21"/>
      <c r="D114" s="22"/>
      <c r="E114" s="23" t="s">
        <v>77</v>
      </c>
      <c r="F114" s="31">
        <v>2278512</v>
      </c>
      <c r="G114" s="25" t="s">
        <v>170</v>
      </c>
      <c r="H114" s="23"/>
      <c r="I114" s="35">
        <v>77</v>
      </c>
      <c r="J114" s="36">
        <v>41</v>
      </c>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c r="EV114" s="34"/>
      <c r="EW114" s="34"/>
      <c r="EX114" s="34"/>
      <c r="EY114" s="34"/>
      <c r="EZ114" s="34"/>
      <c r="FA114" s="34"/>
      <c r="FB114" s="34"/>
      <c r="FC114" s="34"/>
      <c r="FD114" s="34"/>
      <c r="FE114" s="34"/>
      <c r="FF114" s="34"/>
      <c r="FG114" s="34"/>
      <c r="FH114" s="34"/>
      <c r="FI114" s="34"/>
      <c r="FJ114" s="34"/>
      <c r="FK114" s="34"/>
      <c r="FL114" s="34"/>
      <c r="FM114" s="34"/>
      <c r="FN114" s="34"/>
      <c r="FO114" s="34"/>
      <c r="FP114" s="34"/>
      <c r="FQ114" s="34"/>
      <c r="FR114" s="34"/>
      <c r="FS114" s="34"/>
      <c r="FT114" s="34"/>
      <c r="FU114" s="34"/>
      <c r="FV114" s="34"/>
      <c r="FW114" s="34"/>
      <c r="FX114" s="34"/>
      <c r="FY114" s="34"/>
      <c r="FZ114" s="34"/>
      <c r="GA114" s="34"/>
      <c r="GB114" s="34"/>
      <c r="GC114" s="34"/>
      <c r="GD114" s="34"/>
      <c r="GE114" s="34"/>
      <c r="GF114" s="34"/>
      <c r="GG114" s="34"/>
      <c r="GH114" s="34"/>
      <c r="GI114" s="34"/>
      <c r="GJ114" s="34"/>
      <c r="GK114" s="34"/>
      <c r="GL114" s="34"/>
      <c r="GM114" s="34"/>
      <c r="GN114" s="34"/>
      <c r="GO114" s="34"/>
      <c r="GP114" s="34"/>
      <c r="GQ114" s="34"/>
      <c r="GR114" s="34"/>
      <c r="GS114" s="34"/>
      <c r="GT114" s="34"/>
      <c r="GU114" s="34"/>
      <c r="GV114" s="34"/>
      <c r="GW114" s="34"/>
      <c r="GX114" s="34"/>
      <c r="GY114" s="34"/>
      <c r="GZ114" s="34"/>
      <c r="HA114" s="34"/>
      <c r="HB114" s="34"/>
      <c r="HC114" s="34"/>
      <c r="HD114" s="34"/>
      <c r="HE114" s="34"/>
      <c r="HF114" s="34"/>
      <c r="HG114" s="34"/>
      <c r="HH114" s="34"/>
      <c r="HI114" s="34"/>
      <c r="HJ114" s="34"/>
      <c r="HK114" s="34"/>
      <c r="HL114" s="34"/>
      <c r="HM114" s="34"/>
      <c r="HN114" s="34"/>
      <c r="HO114" s="34"/>
      <c r="HP114" s="34"/>
      <c r="HQ114" s="34"/>
      <c r="HR114" s="34"/>
      <c r="HS114" s="34"/>
      <c r="HT114" s="34"/>
      <c r="HU114" s="34"/>
      <c r="HV114" s="34"/>
      <c r="HW114" s="34"/>
      <c r="HX114" s="34"/>
      <c r="HY114" s="34"/>
      <c r="HZ114" s="34"/>
      <c r="IA114" s="34"/>
      <c r="IB114" s="34"/>
      <c r="IC114" s="34"/>
      <c r="ID114" s="34"/>
      <c r="IE114" s="34"/>
      <c r="IF114" s="34"/>
      <c r="IG114" s="34"/>
    </row>
    <row r="115" s="1" customFormat="1" ht="28" customHeight="1" spans="1:241">
      <c r="A115" s="42"/>
      <c r="B115" s="39"/>
      <c r="C115" s="21"/>
      <c r="D115" s="22"/>
      <c r="E115" s="23" t="s">
        <v>103</v>
      </c>
      <c r="F115" s="26">
        <v>3100000</v>
      </c>
      <c r="G115" s="25" t="s">
        <v>171</v>
      </c>
      <c r="H115" s="23"/>
      <c r="I115" s="35">
        <v>62</v>
      </c>
      <c r="J115" s="36">
        <v>32</v>
      </c>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c r="ET115" s="34"/>
      <c r="EU115" s="34"/>
      <c r="EV115" s="34"/>
      <c r="EW115" s="34"/>
      <c r="EX115" s="34"/>
      <c r="EY115" s="34"/>
      <c r="EZ115" s="34"/>
      <c r="FA115" s="34"/>
      <c r="FB115" s="34"/>
      <c r="FC115" s="34"/>
      <c r="FD115" s="34"/>
      <c r="FE115" s="34"/>
      <c r="FF115" s="34"/>
      <c r="FG115" s="34"/>
      <c r="FH115" s="34"/>
      <c r="FI115" s="34"/>
      <c r="FJ115" s="34"/>
      <c r="FK115" s="34"/>
      <c r="FL115" s="34"/>
      <c r="FM115" s="34"/>
      <c r="FN115" s="34"/>
      <c r="FO115" s="34"/>
      <c r="FP115" s="34"/>
      <c r="FQ115" s="34"/>
      <c r="FR115" s="34"/>
      <c r="FS115" s="34"/>
      <c r="FT115" s="34"/>
      <c r="FU115" s="34"/>
      <c r="FV115" s="34"/>
      <c r="FW115" s="34"/>
      <c r="FX115" s="34"/>
      <c r="FY115" s="34"/>
      <c r="FZ115" s="34"/>
      <c r="GA115" s="34"/>
      <c r="GB115" s="34"/>
      <c r="GC115" s="34"/>
      <c r="GD115" s="34"/>
      <c r="GE115" s="34"/>
      <c r="GF115" s="34"/>
      <c r="GG115" s="34"/>
      <c r="GH115" s="34"/>
      <c r="GI115" s="34"/>
      <c r="GJ115" s="34"/>
      <c r="GK115" s="34"/>
      <c r="GL115" s="34"/>
      <c r="GM115" s="34"/>
      <c r="GN115" s="34"/>
      <c r="GO115" s="34"/>
      <c r="GP115" s="34"/>
      <c r="GQ115" s="34"/>
      <c r="GR115" s="34"/>
      <c r="GS115" s="34"/>
      <c r="GT115" s="34"/>
      <c r="GU115" s="34"/>
      <c r="GV115" s="34"/>
      <c r="GW115" s="34"/>
      <c r="GX115" s="34"/>
      <c r="GY115" s="34"/>
      <c r="GZ115" s="34"/>
      <c r="HA115" s="34"/>
      <c r="HB115" s="34"/>
      <c r="HC115" s="34"/>
      <c r="HD115" s="34"/>
      <c r="HE115" s="34"/>
      <c r="HF115" s="34"/>
      <c r="HG115" s="34"/>
      <c r="HH115" s="34"/>
      <c r="HI115" s="34"/>
      <c r="HJ115" s="34"/>
      <c r="HK115" s="34"/>
      <c r="HL115" s="34"/>
      <c r="HM115" s="34"/>
      <c r="HN115" s="34"/>
      <c r="HO115" s="34"/>
      <c r="HP115" s="34"/>
      <c r="HQ115" s="34"/>
      <c r="HR115" s="34"/>
      <c r="HS115" s="34"/>
      <c r="HT115" s="34"/>
      <c r="HU115" s="34"/>
      <c r="HV115" s="34"/>
      <c r="HW115" s="34"/>
      <c r="HX115" s="34"/>
      <c r="HY115" s="34"/>
      <c r="HZ115" s="34"/>
      <c r="IA115" s="34"/>
      <c r="IB115" s="34"/>
      <c r="IC115" s="34"/>
      <c r="ID115" s="34"/>
      <c r="IE115" s="34"/>
      <c r="IF115" s="34"/>
      <c r="IG115" s="34"/>
    </row>
    <row r="116" s="1" customFormat="1" ht="28" customHeight="1" spans="1:241">
      <c r="A116" s="42"/>
      <c r="B116" s="39"/>
      <c r="C116" s="21"/>
      <c r="D116" s="22"/>
      <c r="E116" s="23" t="s">
        <v>172</v>
      </c>
      <c r="F116" s="26">
        <v>1605000</v>
      </c>
      <c r="G116" s="25" t="s">
        <v>173</v>
      </c>
      <c r="H116" s="23"/>
      <c r="I116" s="35">
        <v>79</v>
      </c>
      <c r="J116" s="36">
        <v>64</v>
      </c>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c r="ET116" s="34"/>
      <c r="EU116" s="34"/>
      <c r="EV116" s="34"/>
      <c r="EW116" s="34"/>
      <c r="EX116" s="34"/>
      <c r="EY116" s="34"/>
      <c r="EZ116" s="34"/>
      <c r="FA116" s="34"/>
      <c r="FB116" s="34"/>
      <c r="FC116" s="34"/>
      <c r="FD116" s="34"/>
      <c r="FE116" s="34"/>
      <c r="FF116" s="34"/>
      <c r="FG116" s="34"/>
      <c r="FH116" s="34"/>
      <c r="FI116" s="34"/>
      <c r="FJ116" s="34"/>
      <c r="FK116" s="34"/>
      <c r="FL116" s="34"/>
      <c r="FM116" s="34"/>
      <c r="FN116" s="34"/>
      <c r="FO116" s="34"/>
      <c r="FP116" s="34"/>
      <c r="FQ116" s="34"/>
      <c r="FR116" s="34"/>
      <c r="FS116" s="34"/>
      <c r="FT116" s="34"/>
      <c r="FU116" s="34"/>
      <c r="FV116" s="34"/>
      <c r="FW116" s="34"/>
      <c r="FX116" s="34"/>
      <c r="FY116" s="34"/>
      <c r="FZ116" s="34"/>
      <c r="GA116" s="34"/>
      <c r="GB116" s="34"/>
      <c r="GC116" s="34"/>
      <c r="GD116" s="34"/>
      <c r="GE116" s="34"/>
      <c r="GF116" s="34"/>
      <c r="GG116" s="34"/>
      <c r="GH116" s="34"/>
      <c r="GI116" s="34"/>
      <c r="GJ116" s="34"/>
      <c r="GK116" s="34"/>
      <c r="GL116" s="34"/>
      <c r="GM116" s="34"/>
      <c r="GN116" s="34"/>
      <c r="GO116" s="34"/>
      <c r="GP116" s="34"/>
      <c r="GQ116" s="34"/>
      <c r="GR116" s="34"/>
      <c r="GS116" s="34"/>
      <c r="GT116" s="34"/>
      <c r="GU116" s="34"/>
      <c r="GV116" s="34"/>
      <c r="GW116" s="34"/>
      <c r="GX116" s="34"/>
      <c r="GY116" s="34"/>
      <c r="GZ116" s="34"/>
      <c r="HA116" s="34"/>
      <c r="HB116" s="34"/>
      <c r="HC116" s="34"/>
      <c r="HD116" s="34"/>
      <c r="HE116" s="34"/>
      <c r="HF116" s="34"/>
      <c r="HG116" s="34"/>
      <c r="HH116" s="34"/>
      <c r="HI116" s="34"/>
      <c r="HJ116" s="34"/>
      <c r="HK116" s="34"/>
      <c r="HL116" s="34"/>
      <c r="HM116" s="34"/>
      <c r="HN116" s="34"/>
      <c r="HO116" s="34"/>
      <c r="HP116" s="34"/>
      <c r="HQ116" s="34"/>
      <c r="HR116" s="34"/>
      <c r="HS116" s="34"/>
      <c r="HT116" s="34"/>
      <c r="HU116" s="34"/>
      <c r="HV116" s="34"/>
      <c r="HW116" s="34"/>
      <c r="HX116" s="34"/>
      <c r="HY116" s="34"/>
      <c r="HZ116" s="34"/>
      <c r="IA116" s="34"/>
      <c r="IB116" s="34"/>
      <c r="IC116" s="34"/>
      <c r="ID116" s="34"/>
      <c r="IE116" s="34"/>
      <c r="IF116" s="34"/>
      <c r="IG116" s="34"/>
    </row>
    <row r="117" s="1" customFormat="1" ht="28" customHeight="1" spans="1:241">
      <c r="A117" s="42"/>
      <c r="B117" s="39"/>
      <c r="C117" s="21"/>
      <c r="D117" s="22"/>
      <c r="E117" s="23" t="s">
        <v>68</v>
      </c>
      <c r="F117" s="26">
        <v>378201</v>
      </c>
      <c r="G117" s="25" t="s">
        <v>173</v>
      </c>
      <c r="H117" s="23"/>
      <c r="I117" s="35">
        <v>79</v>
      </c>
      <c r="J117" s="36">
        <v>64</v>
      </c>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c r="FG117" s="34"/>
      <c r="FH117" s="34"/>
      <c r="FI117" s="34"/>
      <c r="FJ117" s="34"/>
      <c r="FK117" s="34"/>
      <c r="FL117" s="34"/>
      <c r="FM117" s="34"/>
      <c r="FN117" s="34"/>
      <c r="FO117" s="34"/>
      <c r="FP117" s="34"/>
      <c r="FQ117" s="34"/>
      <c r="FR117" s="34"/>
      <c r="FS117" s="34"/>
      <c r="FT117" s="34"/>
      <c r="FU117" s="34"/>
      <c r="FV117" s="34"/>
      <c r="FW117" s="34"/>
      <c r="FX117" s="34"/>
      <c r="FY117" s="34"/>
      <c r="FZ117" s="34"/>
      <c r="GA117" s="34"/>
      <c r="GB117" s="34"/>
      <c r="GC117" s="34"/>
      <c r="GD117" s="34"/>
      <c r="GE117" s="34"/>
      <c r="GF117" s="34"/>
      <c r="GG117" s="34"/>
      <c r="GH117" s="34"/>
      <c r="GI117" s="34"/>
      <c r="GJ117" s="34"/>
      <c r="GK117" s="34"/>
      <c r="GL117" s="34"/>
      <c r="GM117" s="34"/>
      <c r="GN117" s="34"/>
      <c r="GO117" s="34"/>
      <c r="GP117" s="34"/>
      <c r="GQ117" s="34"/>
      <c r="GR117" s="34"/>
      <c r="GS117" s="34"/>
      <c r="GT117" s="34"/>
      <c r="GU117" s="34"/>
      <c r="GV117" s="34"/>
      <c r="GW117" s="34"/>
      <c r="GX117" s="34"/>
      <c r="GY117" s="34"/>
      <c r="GZ117" s="34"/>
      <c r="HA117" s="34"/>
      <c r="HB117" s="34"/>
      <c r="HC117" s="34"/>
      <c r="HD117" s="34"/>
      <c r="HE117" s="34"/>
      <c r="HF117" s="34"/>
      <c r="HG117" s="34"/>
      <c r="HH117" s="34"/>
      <c r="HI117" s="34"/>
      <c r="HJ117" s="34"/>
      <c r="HK117" s="34"/>
      <c r="HL117" s="34"/>
      <c r="HM117" s="34"/>
      <c r="HN117" s="34"/>
      <c r="HO117" s="34"/>
      <c r="HP117" s="34"/>
      <c r="HQ117" s="34"/>
      <c r="HR117" s="34"/>
      <c r="HS117" s="34"/>
      <c r="HT117" s="34"/>
      <c r="HU117" s="34"/>
      <c r="HV117" s="34"/>
      <c r="HW117" s="34"/>
      <c r="HX117" s="34"/>
      <c r="HY117" s="34"/>
      <c r="HZ117" s="34"/>
      <c r="IA117" s="34"/>
      <c r="IB117" s="34"/>
      <c r="IC117" s="34"/>
      <c r="ID117" s="34"/>
      <c r="IE117" s="34"/>
      <c r="IF117" s="34"/>
      <c r="IG117" s="34"/>
    </row>
    <row r="118" s="1" customFormat="1" ht="28" customHeight="1" spans="1:241">
      <c r="A118" s="42"/>
      <c r="B118" s="39"/>
      <c r="C118" s="21"/>
      <c r="D118" s="22"/>
      <c r="E118" s="23" t="s">
        <v>172</v>
      </c>
      <c r="F118" s="26">
        <v>998832</v>
      </c>
      <c r="G118" s="25" t="s">
        <v>174</v>
      </c>
      <c r="H118" s="23"/>
      <c r="I118" s="35">
        <v>80</v>
      </c>
      <c r="J118" s="36">
        <v>28</v>
      </c>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c r="FG118" s="34"/>
      <c r="FH118" s="34"/>
      <c r="FI118" s="34"/>
      <c r="FJ118" s="34"/>
      <c r="FK118" s="34"/>
      <c r="FL118" s="34"/>
      <c r="FM118" s="34"/>
      <c r="FN118" s="34"/>
      <c r="FO118" s="34"/>
      <c r="FP118" s="34"/>
      <c r="FQ118" s="34"/>
      <c r="FR118" s="34"/>
      <c r="FS118" s="34"/>
      <c r="FT118" s="34"/>
      <c r="FU118" s="34"/>
      <c r="FV118" s="34"/>
      <c r="FW118" s="34"/>
      <c r="FX118" s="34"/>
      <c r="FY118" s="34"/>
      <c r="FZ118" s="34"/>
      <c r="GA118" s="34"/>
      <c r="GB118" s="34"/>
      <c r="GC118" s="34"/>
      <c r="GD118" s="34"/>
      <c r="GE118" s="34"/>
      <c r="GF118" s="34"/>
      <c r="GG118" s="34"/>
      <c r="GH118" s="34"/>
      <c r="GI118" s="34"/>
      <c r="GJ118" s="34"/>
      <c r="GK118" s="34"/>
      <c r="GL118" s="34"/>
      <c r="GM118" s="34"/>
      <c r="GN118" s="34"/>
      <c r="GO118" s="34"/>
      <c r="GP118" s="34"/>
      <c r="GQ118" s="34"/>
      <c r="GR118" s="34"/>
      <c r="GS118" s="34"/>
      <c r="GT118" s="34"/>
      <c r="GU118" s="34"/>
      <c r="GV118" s="34"/>
      <c r="GW118" s="34"/>
      <c r="GX118" s="34"/>
      <c r="GY118" s="34"/>
      <c r="GZ118" s="34"/>
      <c r="HA118" s="34"/>
      <c r="HB118" s="34"/>
      <c r="HC118" s="34"/>
      <c r="HD118" s="34"/>
      <c r="HE118" s="34"/>
      <c r="HF118" s="34"/>
      <c r="HG118" s="34"/>
      <c r="HH118" s="34"/>
      <c r="HI118" s="34"/>
      <c r="HJ118" s="34"/>
      <c r="HK118" s="34"/>
      <c r="HL118" s="34"/>
      <c r="HM118" s="34"/>
      <c r="HN118" s="34"/>
      <c r="HO118" s="34"/>
      <c r="HP118" s="34"/>
      <c r="HQ118" s="34"/>
      <c r="HR118" s="34"/>
      <c r="HS118" s="34"/>
      <c r="HT118" s="34"/>
      <c r="HU118" s="34"/>
      <c r="HV118" s="34"/>
      <c r="HW118" s="34"/>
      <c r="HX118" s="34"/>
      <c r="HY118" s="34"/>
      <c r="HZ118" s="34"/>
      <c r="IA118" s="34"/>
      <c r="IB118" s="34"/>
      <c r="IC118" s="34"/>
      <c r="ID118" s="34"/>
      <c r="IE118" s="34"/>
      <c r="IF118" s="34"/>
      <c r="IG118" s="34"/>
    </row>
    <row r="119" s="1" customFormat="1" ht="28" customHeight="1" spans="1:241">
      <c r="A119" s="42"/>
      <c r="B119" s="39"/>
      <c r="C119" s="21"/>
      <c r="D119" s="22"/>
      <c r="E119" s="23" t="s">
        <v>175</v>
      </c>
      <c r="F119" s="26">
        <v>1836000</v>
      </c>
      <c r="G119" s="25" t="s">
        <v>176</v>
      </c>
      <c r="H119" s="23"/>
      <c r="I119" s="35">
        <v>81</v>
      </c>
      <c r="J119" s="36" t="s">
        <v>177</v>
      </c>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c r="FG119" s="34"/>
      <c r="FH119" s="34"/>
      <c r="FI119" s="34"/>
      <c r="FJ119" s="34"/>
      <c r="FK119" s="34"/>
      <c r="FL119" s="34"/>
      <c r="FM119" s="34"/>
      <c r="FN119" s="34"/>
      <c r="FO119" s="34"/>
      <c r="FP119" s="34"/>
      <c r="FQ119" s="34"/>
      <c r="FR119" s="34"/>
      <c r="FS119" s="34"/>
      <c r="FT119" s="34"/>
      <c r="FU119" s="34"/>
      <c r="FV119" s="34"/>
      <c r="FW119" s="34"/>
      <c r="FX119" s="34"/>
      <c r="FY119" s="34"/>
      <c r="FZ119" s="34"/>
      <c r="GA119" s="34"/>
      <c r="GB119" s="34"/>
      <c r="GC119" s="34"/>
      <c r="GD119" s="34"/>
      <c r="GE119" s="34"/>
      <c r="GF119" s="34"/>
      <c r="GG119" s="34"/>
      <c r="GH119" s="34"/>
      <c r="GI119" s="34"/>
      <c r="GJ119" s="34"/>
      <c r="GK119" s="34"/>
      <c r="GL119" s="34"/>
      <c r="GM119" s="34"/>
      <c r="GN119" s="34"/>
      <c r="GO119" s="34"/>
      <c r="GP119" s="34"/>
      <c r="GQ119" s="34"/>
      <c r="GR119" s="34"/>
      <c r="GS119" s="34"/>
      <c r="GT119" s="34"/>
      <c r="GU119" s="34"/>
      <c r="GV119" s="34"/>
      <c r="GW119" s="34"/>
      <c r="GX119" s="34"/>
      <c r="GY119" s="34"/>
      <c r="GZ119" s="34"/>
      <c r="HA119" s="34"/>
      <c r="HB119" s="34"/>
      <c r="HC119" s="34"/>
      <c r="HD119" s="34"/>
      <c r="HE119" s="34"/>
      <c r="HF119" s="34"/>
      <c r="HG119" s="34"/>
      <c r="HH119" s="34"/>
      <c r="HI119" s="34"/>
      <c r="HJ119" s="34"/>
      <c r="HK119" s="34"/>
      <c r="HL119" s="34"/>
      <c r="HM119" s="34"/>
      <c r="HN119" s="34"/>
      <c r="HO119" s="34"/>
      <c r="HP119" s="34"/>
      <c r="HQ119" s="34"/>
      <c r="HR119" s="34"/>
      <c r="HS119" s="34"/>
      <c r="HT119" s="34"/>
      <c r="HU119" s="34"/>
      <c r="HV119" s="34"/>
      <c r="HW119" s="34"/>
      <c r="HX119" s="34"/>
      <c r="HY119" s="34"/>
      <c r="HZ119" s="34"/>
      <c r="IA119" s="34"/>
      <c r="IB119" s="34"/>
      <c r="IC119" s="34"/>
      <c r="ID119" s="34"/>
      <c r="IE119" s="34"/>
      <c r="IF119" s="34"/>
      <c r="IG119" s="34"/>
    </row>
    <row r="120" s="1" customFormat="1" ht="28" customHeight="1" spans="1:241">
      <c r="A120" s="42"/>
      <c r="B120" s="39"/>
      <c r="C120" s="21"/>
      <c r="D120" s="22"/>
      <c r="E120" s="23" t="s">
        <v>175</v>
      </c>
      <c r="F120" s="26">
        <v>6514154.7</v>
      </c>
      <c r="G120" s="25" t="s">
        <v>178</v>
      </c>
      <c r="H120" s="23"/>
      <c r="I120" s="35">
        <v>82</v>
      </c>
      <c r="J120" s="36">
        <v>71</v>
      </c>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c r="FG120" s="34"/>
      <c r="FH120" s="34"/>
      <c r="FI120" s="34"/>
      <c r="FJ120" s="34"/>
      <c r="FK120" s="34"/>
      <c r="FL120" s="34"/>
      <c r="FM120" s="34"/>
      <c r="FN120" s="34"/>
      <c r="FO120" s="34"/>
      <c r="FP120" s="34"/>
      <c r="FQ120" s="34"/>
      <c r="FR120" s="34"/>
      <c r="FS120" s="34"/>
      <c r="FT120" s="34"/>
      <c r="FU120" s="34"/>
      <c r="FV120" s="34"/>
      <c r="FW120" s="34"/>
      <c r="FX120" s="34"/>
      <c r="FY120" s="34"/>
      <c r="FZ120" s="34"/>
      <c r="GA120" s="34"/>
      <c r="GB120" s="34"/>
      <c r="GC120" s="34"/>
      <c r="GD120" s="34"/>
      <c r="GE120" s="34"/>
      <c r="GF120" s="34"/>
      <c r="GG120" s="34"/>
      <c r="GH120" s="34"/>
      <c r="GI120" s="34"/>
      <c r="GJ120" s="34"/>
      <c r="GK120" s="34"/>
      <c r="GL120" s="34"/>
      <c r="GM120" s="34"/>
      <c r="GN120" s="34"/>
      <c r="GO120" s="34"/>
      <c r="GP120" s="34"/>
      <c r="GQ120" s="34"/>
      <c r="GR120" s="34"/>
      <c r="GS120" s="34"/>
      <c r="GT120" s="34"/>
      <c r="GU120" s="34"/>
      <c r="GV120" s="34"/>
      <c r="GW120" s="34"/>
      <c r="GX120" s="34"/>
      <c r="GY120" s="34"/>
      <c r="GZ120" s="34"/>
      <c r="HA120" s="34"/>
      <c r="HB120" s="34"/>
      <c r="HC120" s="34"/>
      <c r="HD120" s="34"/>
      <c r="HE120" s="34"/>
      <c r="HF120" s="34"/>
      <c r="HG120" s="34"/>
      <c r="HH120" s="34"/>
      <c r="HI120" s="34"/>
      <c r="HJ120" s="34"/>
      <c r="HK120" s="34"/>
      <c r="HL120" s="34"/>
      <c r="HM120" s="34"/>
      <c r="HN120" s="34"/>
      <c r="HO120" s="34"/>
      <c r="HP120" s="34"/>
      <c r="HQ120" s="34"/>
      <c r="HR120" s="34"/>
      <c r="HS120" s="34"/>
      <c r="HT120" s="34"/>
      <c r="HU120" s="34"/>
      <c r="HV120" s="34"/>
      <c r="HW120" s="34"/>
      <c r="HX120" s="34"/>
      <c r="HY120" s="34"/>
      <c r="HZ120" s="34"/>
      <c r="IA120" s="34"/>
      <c r="IB120" s="34"/>
      <c r="IC120" s="34"/>
      <c r="ID120" s="34"/>
      <c r="IE120" s="34"/>
      <c r="IF120" s="34"/>
      <c r="IG120" s="34"/>
    </row>
    <row r="121" s="1" customFormat="1" ht="28" customHeight="1" spans="1:241">
      <c r="A121" s="42"/>
      <c r="B121" s="39"/>
      <c r="C121" s="21"/>
      <c r="D121" s="22"/>
      <c r="E121" s="23" t="s">
        <v>80</v>
      </c>
      <c r="F121" s="26">
        <v>5765125.6</v>
      </c>
      <c r="G121" s="25" t="s">
        <v>178</v>
      </c>
      <c r="H121" s="23"/>
      <c r="I121" s="35">
        <v>82</v>
      </c>
      <c r="J121" s="36">
        <v>71</v>
      </c>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c r="FG121" s="34"/>
      <c r="FH121" s="34"/>
      <c r="FI121" s="34"/>
      <c r="FJ121" s="34"/>
      <c r="FK121" s="34"/>
      <c r="FL121" s="34"/>
      <c r="FM121" s="34"/>
      <c r="FN121" s="34"/>
      <c r="FO121" s="34"/>
      <c r="FP121" s="34"/>
      <c r="FQ121" s="34"/>
      <c r="FR121" s="34"/>
      <c r="FS121" s="34"/>
      <c r="FT121" s="34"/>
      <c r="FU121" s="34"/>
      <c r="FV121" s="34"/>
      <c r="FW121" s="34"/>
      <c r="FX121" s="34"/>
      <c r="FY121" s="34"/>
      <c r="FZ121" s="34"/>
      <c r="GA121" s="34"/>
      <c r="GB121" s="34"/>
      <c r="GC121" s="34"/>
      <c r="GD121" s="34"/>
      <c r="GE121" s="34"/>
      <c r="GF121" s="34"/>
      <c r="GG121" s="34"/>
      <c r="GH121" s="34"/>
      <c r="GI121" s="34"/>
      <c r="GJ121" s="34"/>
      <c r="GK121" s="34"/>
      <c r="GL121" s="34"/>
      <c r="GM121" s="34"/>
      <c r="GN121" s="34"/>
      <c r="GO121" s="34"/>
      <c r="GP121" s="34"/>
      <c r="GQ121" s="34"/>
      <c r="GR121" s="34"/>
      <c r="GS121" s="34"/>
      <c r="GT121" s="34"/>
      <c r="GU121" s="34"/>
      <c r="GV121" s="34"/>
      <c r="GW121" s="34"/>
      <c r="GX121" s="34"/>
      <c r="GY121" s="34"/>
      <c r="GZ121" s="34"/>
      <c r="HA121" s="34"/>
      <c r="HB121" s="34"/>
      <c r="HC121" s="34"/>
      <c r="HD121" s="34"/>
      <c r="HE121" s="34"/>
      <c r="HF121" s="34"/>
      <c r="HG121" s="34"/>
      <c r="HH121" s="34"/>
      <c r="HI121" s="34"/>
      <c r="HJ121" s="34"/>
      <c r="HK121" s="34"/>
      <c r="HL121" s="34"/>
      <c r="HM121" s="34"/>
      <c r="HN121" s="34"/>
      <c r="HO121" s="34"/>
      <c r="HP121" s="34"/>
      <c r="HQ121" s="34"/>
      <c r="HR121" s="34"/>
      <c r="HS121" s="34"/>
      <c r="HT121" s="34"/>
      <c r="HU121" s="34"/>
      <c r="HV121" s="34"/>
      <c r="HW121" s="34"/>
      <c r="HX121" s="34"/>
      <c r="HY121" s="34"/>
      <c r="HZ121" s="34"/>
      <c r="IA121" s="34"/>
      <c r="IB121" s="34"/>
      <c r="IC121" s="34"/>
      <c r="ID121" s="34"/>
      <c r="IE121" s="34"/>
      <c r="IF121" s="34"/>
      <c r="IG121" s="34"/>
    </row>
    <row r="122" s="1" customFormat="1" ht="28" customHeight="1" spans="1:241">
      <c r="A122" s="42"/>
      <c r="B122" s="39"/>
      <c r="C122" s="21"/>
      <c r="D122" s="22"/>
      <c r="E122" s="23" t="s">
        <v>179</v>
      </c>
      <c r="F122" s="26">
        <v>834811.83</v>
      </c>
      <c r="G122" s="25" t="s">
        <v>178</v>
      </c>
      <c r="H122" s="23"/>
      <c r="I122" s="35">
        <v>82</v>
      </c>
      <c r="J122" s="36">
        <v>71</v>
      </c>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c r="FG122" s="34"/>
      <c r="FH122" s="34"/>
      <c r="FI122" s="34"/>
      <c r="FJ122" s="34"/>
      <c r="FK122" s="34"/>
      <c r="FL122" s="34"/>
      <c r="FM122" s="34"/>
      <c r="FN122" s="34"/>
      <c r="FO122" s="34"/>
      <c r="FP122" s="34"/>
      <c r="FQ122" s="34"/>
      <c r="FR122" s="34"/>
      <c r="FS122" s="34"/>
      <c r="FT122" s="34"/>
      <c r="FU122" s="34"/>
      <c r="FV122" s="34"/>
      <c r="FW122" s="34"/>
      <c r="FX122" s="34"/>
      <c r="FY122" s="34"/>
      <c r="FZ122" s="34"/>
      <c r="GA122" s="34"/>
      <c r="GB122" s="34"/>
      <c r="GC122" s="34"/>
      <c r="GD122" s="34"/>
      <c r="GE122" s="34"/>
      <c r="GF122" s="34"/>
      <c r="GG122" s="34"/>
      <c r="GH122" s="34"/>
      <c r="GI122" s="34"/>
      <c r="GJ122" s="34"/>
      <c r="GK122" s="34"/>
      <c r="GL122" s="34"/>
      <c r="GM122" s="34"/>
      <c r="GN122" s="34"/>
      <c r="GO122" s="34"/>
      <c r="GP122" s="34"/>
      <c r="GQ122" s="34"/>
      <c r="GR122" s="34"/>
      <c r="GS122" s="34"/>
      <c r="GT122" s="34"/>
      <c r="GU122" s="34"/>
      <c r="GV122" s="34"/>
      <c r="GW122" s="34"/>
      <c r="GX122" s="34"/>
      <c r="GY122" s="34"/>
      <c r="GZ122" s="34"/>
      <c r="HA122" s="34"/>
      <c r="HB122" s="34"/>
      <c r="HC122" s="34"/>
      <c r="HD122" s="34"/>
      <c r="HE122" s="34"/>
      <c r="HF122" s="34"/>
      <c r="HG122" s="34"/>
      <c r="HH122" s="34"/>
      <c r="HI122" s="34"/>
      <c r="HJ122" s="34"/>
      <c r="HK122" s="34"/>
      <c r="HL122" s="34"/>
      <c r="HM122" s="34"/>
      <c r="HN122" s="34"/>
      <c r="HO122" s="34"/>
      <c r="HP122" s="34"/>
      <c r="HQ122" s="34"/>
      <c r="HR122" s="34"/>
      <c r="HS122" s="34"/>
      <c r="HT122" s="34"/>
      <c r="HU122" s="34"/>
      <c r="HV122" s="34"/>
      <c r="HW122" s="34"/>
      <c r="HX122" s="34"/>
      <c r="HY122" s="34"/>
      <c r="HZ122" s="34"/>
      <c r="IA122" s="34"/>
      <c r="IB122" s="34"/>
      <c r="IC122" s="34"/>
      <c r="ID122" s="34"/>
      <c r="IE122" s="34"/>
      <c r="IF122" s="34"/>
      <c r="IG122" s="34"/>
    </row>
    <row r="123" s="1" customFormat="1" ht="28" customHeight="1" spans="1:241">
      <c r="A123" s="42"/>
      <c r="B123" s="39"/>
      <c r="C123" s="21"/>
      <c r="D123" s="22"/>
      <c r="E123" s="23" t="s">
        <v>180</v>
      </c>
      <c r="F123" s="26">
        <v>2855839</v>
      </c>
      <c r="G123" s="25" t="s">
        <v>181</v>
      </c>
      <c r="H123" s="23"/>
      <c r="I123" s="35">
        <v>83</v>
      </c>
      <c r="J123" s="36">
        <v>72</v>
      </c>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c r="FG123" s="34"/>
      <c r="FH123" s="34"/>
      <c r="FI123" s="34"/>
      <c r="FJ123" s="34"/>
      <c r="FK123" s="34"/>
      <c r="FL123" s="34"/>
      <c r="FM123" s="34"/>
      <c r="FN123" s="34"/>
      <c r="FO123" s="34"/>
      <c r="FP123" s="34"/>
      <c r="FQ123" s="34"/>
      <c r="FR123" s="34"/>
      <c r="FS123" s="34"/>
      <c r="FT123" s="34"/>
      <c r="FU123" s="34"/>
      <c r="FV123" s="34"/>
      <c r="FW123" s="34"/>
      <c r="FX123" s="34"/>
      <c r="FY123" s="34"/>
      <c r="FZ123" s="34"/>
      <c r="GA123" s="34"/>
      <c r="GB123" s="34"/>
      <c r="GC123" s="34"/>
      <c r="GD123" s="34"/>
      <c r="GE123" s="34"/>
      <c r="GF123" s="34"/>
      <c r="GG123" s="34"/>
      <c r="GH123" s="34"/>
      <c r="GI123" s="34"/>
      <c r="GJ123" s="34"/>
      <c r="GK123" s="34"/>
      <c r="GL123" s="34"/>
      <c r="GM123" s="34"/>
      <c r="GN123" s="34"/>
      <c r="GO123" s="34"/>
      <c r="GP123" s="34"/>
      <c r="GQ123" s="34"/>
      <c r="GR123" s="34"/>
      <c r="GS123" s="34"/>
      <c r="GT123" s="34"/>
      <c r="GU123" s="34"/>
      <c r="GV123" s="34"/>
      <c r="GW123" s="34"/>
      <c r="GX123" s="34"/>
      <c r="GY123" s="34"/>
      <c r="GZ123" s="34"/>
      <c r="HA123" s="34"/>
      <c r="HB123" s="34"/>
      <c r="HC123" s="34"/>
      <c r="HD123" s="34"/>
      <c r="HE123" s="34"/>
      <c r="HF123" s="34"/>
      <c r="HG123" s="34"/>
      <c r="HH123" s="34"/>
      <c r="HI123" s="34"/>
      <c r="HJ123" s="34"/>
      <c r="HK123" s="34"/>
      <c r="HL123" s="34"/>
      <c r="HM123" s="34"/>
      <c r="HN123" s="34"/>
      <c r="HO123" s="34"/>
      <c r="HP123" s="34"/>
      <c r="HQ123" s="34"/>
      <c r="HR123" s="34"/>
      <c r="HS123" s="34"/>
      <c r="HT123" s="34"/>
      <c r="HU123" s="34"/>
      <c r="HV123" s="34"/>
      <c r="HW123" s="34"/>
      <c r="HX123" s="34"/>
      <c r="HY123" s="34"/>
      <c r="HZ123" s="34"/>
      <c r="IA123" s="34"/>
      <c r="IB123" s="34"/>
      <c r="IC123" s="34"/>
      <c r="ID123" s="34"/>
      <c r="IE123" s="34"/>
      <c r="IF123" s="34"/>
      <c r="IG123" s="34"/>
    </row>
    <row r="124" s="1" customFormat="1" ht="28" customHeight="1" spans="1:241">
      <c r="A124" s="42"/>
      <c r="B124" s="39"/>
      <c r="C124" s="21"/>
      <c r="D124" s="22"/>
      <c r="E124" s="23" t="s">
        <v>80</v>
      </c>
      <c r="F124" s="26">
        <v>3997500</v>
      </c>
      <c r="G124" s="25" t="s">
        <v>181</v>
      </c>
      <c r="H124" s="23"/>
      <c r="I124" s="35">
        <v>83</v>
      </c>
      <c r="J124" s="36">
        <v>72</v>
      </c>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c r="DE124" s="34"/>
      <c r="DF124" s="34"/>
      <c r="DG124" s="34"/>
      <c r="DH124" s="34"/>
      <c r="DI124" s="34"/>
      <c r="DJ124" s="34"/>
      <c r="DK124" s="34"/>
      <c r="DL124" s="34"/>
      <c r="DM124" s="34"/>
      <c r="DN124" s="34"/>
      <c r="DO124" s="34"/>
      <c r="DP124" s="34"/>
      <c r="DQ124" s="34"/>
      <c r="DR124" s="34"/>
      <c r="DS124" s="34"/>
      <c r="DT124" s="34"/>
      <c r="DU124" s="34"/>
      <c r="DV124" s="34"/>
      <c r="DW124" s="34"/>
      <c r="DX124" s="34"/>
      <c r="DY124" s="34"/>
      <c r="DZ124" s="34"/>
      <c r="EA124" s="34"/>
      <c r="EB124" s="34"/>
      <c r="EC124" s="34"/>
      <c r="ED124" s="34"/>
      <c r="EE124" s="34"/>
      <c r="EF124" s="34"/>
      <c r="EG124" s="34"/>
      <c r="EH124" s="34"/>
      <c r="EI124" s="34"/>
      <c r="EJ124" s="34"/>
      <c r="EK124" s="34"/>
      <c r="EL124" s="34"/>
      <c r="EM124" s="34"/>
      <c r="EN124" s="34"/>
      <c r="EO124" s="34"/>
      <c r="EP124" s="34"/>
      <c r="EQ124" s="34"/>
      <c r="ER124" s="34"/>
      <c r="ES124" s="34"/>
      <c r="ET124" s="34"/>
      <c r="EU124" s="34"/>
      <c r="EV124" s="34"/>
      <c r="EW124" s="34"/>
      <c r="EX124" s="34"/>
      <c r="EY124" s="34"/>
      <c r="EZ124" s="34"/>
      <c r="FA124" s="34"/>
      <c r="FB124" s="34"/>
      <c r="FC124" s="34"/>
      <c r="FD124" s="34"/>
      <c r="FE124" s="34"/>
      <c r="FF124" s="34"/>
      <c r="FG124" s="34"/>
      <c r="FH124" s="34"/>
      <c r="FI124" s="34"/>
      <c r="FJ124" s="34"/>
      <c r="FK124" s="34"/>
      <c r="FL124" s="34"/>
      <c r="FM124" s="34"/>
      <c r="FN124" s="34"/>
      <c r="FO124" s="34"/>
      <c r="FP124" s="34"/>
      <c r="FQ124" s="34"/>
      <c r="FR124" s="34"/>
      <c r="FS124" s="34"/>
      <c r="FT124" s="34"/>
      <c r="FU124" s="34"/>
      <c r="FV124" s="34"/>
      <c r="FW124" s="34"/>
      <c r="FX124" s="34"/>
      <c r="FY124" s="34"/>
      <c r="FZ124" s="34"/>
      <c r="GA124" s="34"/>
      <c r="GB124" s="34"/>
      <c r="GC124" s="34"/>
      <c r="GD124" s="34"/>
      <c r="GE124" s="34"/>
      <c r="GF124" s="34"/>
      <c r="GG124" s="34"/>
      <c r="GH124" s="34"/>
      <c r="GI124" s="34"/>
      <c r="GJ124" s="34"/>
      <c r="GK124" s="34"/>
      <c r="GL124" s="34"/>
      <c r="GM124" s="34"/>
      <c r="GN124" s="34"/>
      <c r="GO124" s="34"/>
      <c r="GP124" s="34"/>
      <c r="GQ124" s="34"/>
      <c r="GR124" s="34"/>
      <c r="GS124" s="34"/>
      <c r="GT124" s="34"/>
      <c r="GU124" s="34"/>
      <c r="GV124" s="34"/>
      <c r="GW124" s="34"/>
      <c r="GX124" s="34"/>
      <c r="GY124" s="34"/>
      <c r="GZ124" s="34"/>
      <c r="HA124" s="34"/>
      <c r="HB124" s="34"/>
      <c r="HC124" s="34"/>
      <c r="HD124" s="34"/>
      <c r="HE124" s="34"/>
      <c r="HF124" s="34"/>
      <c r="HG124" s="34"/>
      <c r="HH124" s="34"/>
      <c r="HI124" s="34"/>
      <c r="HJ124" s="34"/>
      <c r="HK124" s="34"/>
      <c r="HL124" s="34"/>
      <c r="HM124" s="34"/>
      <c r="HN124" s="34"/>
      <c r="HO124" s="34"/>
      <c r="HP124" s="34"/>
      <c r="HQ124" s="34"/>
      <c r="HR124" s="34"/>
      <c r="HS124" s="34"/>
      <c r="HT124" s="34"/>
      <c r="HU124" s="34"/>
      <c r="HV124" s="34"/>
      <c r="HW124" s="34"/>
      <c r="HX124" s="34"/>
      <c r="HY124" s="34"/>
      <c r="HZ124" s="34"/>
      <c r="IA124" s="34"/>
      <c r="IB124" s="34"/>
      <c r="IC124" s="34"/>
      <c r="ID124" s="34"/>
      <c r="IE124" s="34"/>
      <c r="IF124" s="34"/>
      <c r="IG124" s="34"/>
    </row>
    <row r="125" s="1" customFormat="1" ht="28" customHeight="1" spans="1:241">
      <c r="A125" s="42"/>
      <c r="B125" s="39"/>
      <c r="C125" s="21"/>
      <c r="D125" s="22"/>
      <c r="E125" s="23" t="s">
        <v>148</v>
      </c>
      <c r="F125" s="31">
        <v>1906286.03</v>
      </c>
      <c r="G125" s="25" t="s">
        <v>163</v>
      </c>
      <c r="H125" s="23"/>
      <c r="I125" s="35">
        <v>69</v>
      </c>
      <c r="J125" s="36">
        <v>60</v>
      </c>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c r="DW125" s="34"/>
      <c r="DX125" s="34"/>
      <c r="DY125" s="34"/>
      <c r="DZ125" s="34"/>
      <c r="EA125" s="34"/>
      <c r="EB125" s="34"/>
      <c r="EC125" s="34"/>
      <c r="ED125" s="34"/>
      <c r="EE125" s="34"/>
      <c r="EF125" s="34"/>
      <c r="EG125" s="34"/>
      <c r="EH125" s="34"/>
      <c r="EI125" s="34"/>
      <c r="EJ125" s="34"/>
      <c r="EK125" s="34"/>
      <c r="EL125" s="34"/>
      <c r="EM125" s="34"/>
      <c r="EN125" s="34"/>
      <c r="EO125" s="34"/>
      <c r="EP125" s="34"/>
      <c r="EQ125" s="34"/>
      <c r="ER125" s="34"/>
      <c r="ES125" s="34"/>
      <c r="ET125" s="34"/>
      <c r="EU125" s="34"/>
      <c r="EV125" s="34"/>
      <c r="EW125" s="34"/>
      <c r="EX125" s="34"/>
      <c r="EY125" s="34"/>
      <c r="EZ125" s="34"/>
      <c r="FA125" s="34"/>
      <c r="FB125" s="34"/>
      <c r="FC125" s="34"/>
      <c r="FD125" s="34"/>
      <c r="FE125" s="34"/>
      <c r="FF125" s="34"/>
      <c r="FG125" s="34"/>
      <c r="FH125" s="34"/>
      <c r="FI125" s="34"/>
      <c r="FJ125" s="34"/>
      <c r="FK125" s="34"/>
      <c r="FL125" s="34"/>
      <c r="FM125" s="34"/>
      <c r="FN125" s="34"/>
      <c r="FO125" s="34"/>
      <c r="FP125" s="34"/>
      <c r="FQ125" s="34"/>
      <c r="FR125" s="34"/>
      <c r="FS125" s="34"/>
      <c r="FT125" s="34"/>
      <c r="FU125" s="34"/>
      <c r="FV125" s="34"/>
      <c r="FW125" s="34"/>
      <c r="FX125" s="34"/>
      <c r="FY125" s="34"/>
      <c r="FZ125" s="34"/>
      <c r="GA125" s="34"/>
      <c r="GB125" s="34"/>
      <c r="GC125" s="34"/>
      <c r="GD125" s="34"/>
      <c r="GE125" s="34"/>
      <c r="GF125" s="34"/>
      <c r="GG125" s="34"/>
      <c r="GH125" s="34"/>
      <c r="GI125" s="34"/>
      <c r="GJ125" s="34"/>
      <c r="GK125" s="34"/>
      <c r="GL125" s="34"/>
      <c r="GM125" s="34"/>
      <c r="GN125" s="34"/>
      <c r="GO125" s="34"/>
      <c r="GP125" s="34"/>
      <c r="GQ125" s="34"/>
      <c r="GR125" s="34"/>
      <c r="GS125" s="34"/>
      <c r="GT125" s="34"/>
      <c r="GU125" s="34"/>
      <c r="GV125" s="34"/>
      <c r="GW125" s="34"/>
      <c r="GX125" s="34"/>
      <c r="GY125" s="34"/>
      <c r="GZ125" s="34"/>
      <c r="HA125" s="34"/>
      <c r="HB125" s="34"/>
      <c r="HC125" s="34"/>
      <c r="HD125" s="34"/>
      <c r="HE125" s="34"/>
      <c r="HF125" s="34"/>
      <c r="HG125" s="34"/>
      <c r="HH125" s="34"/>
      <c r="HI125" s="34"/>
      <c r="HJ125" s="34"/>
      <c r="HK125" s="34"/>
      <c r="HL125" s="34"/>
      <c r="HM125" s="34"/>
      <c r="HN125" s="34"/>
      <c r="HO125" s="34"/>
      <c r="HP125" s="34"/>
      <c r="HQ125" s="34"/>
      <c r="HR125" s="34"/>
      <c r="HS125" s="34"/>
      <c r="HT125" s="34"/>
      <c r="HU125" s="34"/>
      <c r="HV125" s="34"/>
      <c r="HW125" s="34"/>
      <c r="HX125" s="34"/>
      <c r="HY125" s="34"/>
      <c r="HZ125" s="34"/>
      <c r="IA125" s="34"/>
      <c r="IB125" s="34"/>
      <c r="IC125" s="34"/>
      <c r="ID125" s="34"/>
      <c r="IE125" s="34"/>
      <c r="IF125" s="34"/>
      <c r="IG125" s="34"/>
    </row>
    <row r="126" s="1" customFormat="1" ht="28" customHeight="1" spans="1:241">
      <c r="A126" s="42"/>
      <c r="B126" s="39"/>
      <c r="C126" s="21"/>
      <c r="D126" s="22"/>
      <c r="E126" s="23" t="s">
        <v>129</v>
      </c>
      <c r="F126" s="26">
        <v>1599000</v>
      </c>
      <c r="G126" s="25" t="s">
        <v>181</v>
      </c>
      <c r="H126" s="23"/>
      <c r="I126" s="35">
        <v>83</v>
      </c>
      <c r="J126" s="36">
        <v>72</v>
      </c>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c r="ED126" s="34"/>
      <c r="EE126" s="34"/>
      <c r="EF126" s="34"/>
      <c r="EG126" s="34"/>
      <c r="EH126" s="34"/>
      <c r="EI126" s="34"/>
      <c r="EJ126" s="34"/>
      <c r="EK126" s="34"/>
      <c r="EL126" s="34"/>
      <c r="EM126" s="34"/>
      <c r="EN126" s="34"/>
      <c r="EO126" s="34"/>
      <c r="EP126" s="34"/>
      <c r="EQ126" s="34"/>
      <c r="ER126" s="34"/>
      <c r="ES126" s="34"/>
      <c r="ET126" s="34"/>
      <c r="EU126" s="34"/>
      <c r="EV126" s="34"/>
      <c r="EW126" s="34"/>
      <c r="EX126" s="34"/>
      <c r="EY126" s="34"/>
      <c r="EZ126" s="34"/>
      <c r="FA126" s="34"/>
      <c r="FB126" s="34"/>
      <c r="FC126" s="34"/>
      <c r="FD126" s="34"/>
      <c r="FE126" s="34"/>
      <c r="FF126" s="34"/>
      <c r="FG126" s="34"/>
      <c r="FH126" s="34"/>
      <c r="FI126" s="34"/>
      <c r="FJ126" s="34"/>
      <c r="FK126" s="34"/>
      <c r="FL126" s="34"/>
      <c r="FM126" s="34"/>
      <c r="FN126" s="34"/>
      <c r="FO126" s="34"/>
      <c r="FP126" s="34"/>
      <c r="FQ126" s="34"/>
      <c r="FR126" s="34"/>
      <c r="FS126" s="34"/>
      <c r="FT126" s="34"/>
      <c r="FU126" s="34"/>
      <c r="FV126" s="34"/>
      <c r="FW126" s="34"/>
      <c r="FX126" s="34"/>
      <c r="FY126" s="34"/>
      <c r="FZ126" s="34"/>
      <c r="GA126" s="34"/>
      <c r="GB126" s="34"/>
      <c r="GC126" s="34"/>
      <c r="GD126" s="34"/>
      <c r="GE126" s="34"/>
      <c r="GF126" s="34"/>
      <c r="GG126" s="34"/>
      <c r="GH126" s="34"/>
      <c r="GI126" s="34"/>
      <c r="GJ126" s="34"/>
      <c r="GK126" s="34"/>
      <c r="GL126" s="34"/>
      <c r="GM126" s="34"/>
      <c r="GN126" s="34"/>
      <c r="GO126" s="34"/>
      <c r="GP126" s="34"/>
      <c r="GQ126" s="34"/>
      <c r="GR126" s="34"/>
      <c r="GS126" s="34"/>
      <c r="GT126" s="34"/>
      <c r="GU126" s="34"/>
      <c r="GV126" s="34"/>
      <c r="GW126" s="34"/>
      <c r="GX126" s="34"/>
      <c r="GY126" s="34"/>
      <c r="GZ126" s="34"/>
      <c r="HA126" s="34"/>
      <c r="HB126" s="34"/>
      <c r="HC126" s="34"/>
      <c r="HD126" s="34"/>
      <c r="HE126" s="34"/>
      <c r="HF126" s="34"/>
      <c r="HG126" s="34"/>
      <c r="HH126" s="34"/>
      <c r="HI126" s="34"/>
      <c r="HJ126" s="34"/>
      <c r="HK126" s="34"/>
      <c r="HL126" s="34"/>
      <c r="HM126" s="34"/>
      <c r="HN126" s="34"/>
      <c r="HO126" s="34"/>
      <c r="HP126" s="34"/>
      <c r="HQ126" s="34"/>
      <c r="HR126" s="34"/>
      <c r="HS126" s="34"/>
      <c r="HT126" s="34"/>
      <c r="HU126" s="34"/>
      <c r="HV126" s="34"/>
      <c r="HW126" s="34"/>
      <c r="HX126" s="34"/>
      <c r="HY126" s="34"/>
      <c r="HZ126" s="34"/>
      <c r="IA126" s="34"/>
      <c r="IB126" s="34"/>
      <c r="IC126" s="34"/>
      <c r="ID126" s="34"/>
      <c r="IE126" s="34"/>
      <c r="IF126" s="34"/>
      <c r="IG126" s="34"/>
    </row>
    <row r="127" s="1" customFormat="1" ht="28" customHeight="1" spans="1:241">
      <c r="A127" s="42"/>
      <c r="B127" s="39"/>
      <c r="C127" s="21"/>
      <c r="D127" s="22"/>
      <c r="E127" s="23" t="s">
        <v>51</v>
      </c>
      <c r="F127" s="31">
        <v>2478400</v>
      </c>
      <c r="G127" s="25" t="s">
        <v>169</v>
      </c>
      <c r="H127" s="23"/>
      <c r="I127" s="35">
        <v>75</v>
      </c>
      <c r="J127" s="36">
        <v>45</v>
      </c>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34"/>
      <c r="FE127" s="34"/>
      <c r="FF127" s="34"/>
      <c r="FG127" s="34"/>
      <c r="FH127" s="34"/>
      <c r="FI127" s="34"/>
      <c r="FJ127" s="34"/>
      <c r="FK127" s="34"/>
      <c r="FL127" s="34"/>
      <c r="FM127" s="34"/>
      <c r="FN127" s="34"/>
      <c r="FO127" s="34"/>
      <c r="FP127" s="34"/>
      <c r="FQ127" s="34"/>
      <c r="FR127" s="34"/>
      <c r="FS127" s="34"/>
      <c r="FT127" s="34"/>
      <c r="FU127" s="34"/>
      <c r="FV127" s="34"/>
      <c r="FW127" s="34"/>
      <c r="FX127" s="34"/>
      <c r="FY127" s="34"/>
      <c r="FZ127" s="34"/>
      <c r="GA127" s="34"/>
      <c r="GB127" s="34"/>
      <c r="GC127" s="34"/>
      <c r="GD127" s="34"/>
      <c r="GE127" s="34"/>
      <c r="GF127" s="34"/>
      <c r="GG127" s="34"/>
      <c r="GH127" s="34"/>
      <c r="GI127" s="34"/>
      <c r="GJ127" s="34"/>
      <c r="GK127" s="34"/>
      <c r="GL127" s="34"/>
      <c r="GM127" s="34"/>
      <c r="GN127" s="34"/>
      <c r="GO127" s="34"/>
      <c r="GP127" s="34"/>
      <c r="GQ127" s="34"/>
      <c r="GR127" s="34"/>
      <c r="GS127" s="34"/>
      <c r="GT127" s="34"/>
      <c r="GU127" s="34"/>
      <c r="GV127" s="34"/>
      <c r="GW127" s="34"/>
      <c r="GX127" s="34"/>
      <c r="GY127" s="34"/>
      <c r="GZ127" s="34"/>
      <c r="HA127" s="34"/>
      <c r="HB127" s="34"/>
      <c r="HC127" s="34"/>
      <c r="HD127" s="34"/>
      <c r="HE127" s="34"/>
      <c r="HF127" s="34"/>
      <c r="HG127" s="34"/>
      <c r="HH127" s="34"/>
      <c r="HI127" s="34"/>
      <c r="HJ127" s="34"/>
      <c r="HK127" s="34"/>
      <c r="HL127" s="34"/>
      <c r="HM127" s="34"/>
      <c r="HN127" s="34"/>
      <c r="HO127" s="34"/>
      <c r="HP127" s="34"/>
      <c r="HQ127" s="34"/>
      <c r="HR127" s="34"/>
      <c r="HS127" s="34"/>
      <c r="HT127" s="34"/>
      <c r="HU127" s="34"/>
      <c r="HV127" s="34"/>
      <c r="HW127" s="34"/>
      <c r="HX127" s="34"/>
      <c r="HY127" s="34"/>
      <c r="HZ127" s="34"/>
      <c r="IA127" s="34"/>
      <c r="IB127" s="34"/>
      <c r="IC127" s="34"/>
      <c r="ID127" s="34"/>
      <c r="IE127" s="34"/>
      <c r="IF127" s="34"/>
      <c r="IG127" s="34"/>
    </row>
    <row r="128" s="1" customFormat="1" ht="28" customHeight="1" spans="1:241">
      <c r="A128" s="42"/>
      <c r="B128" s="39"/>
      <c r="C128" s="21"/>
      <c r="D128" s="22"/>
      <c r="E128" s="23" t="s">
        <v>129</v>
      </c>
      <c r="F128" s="31">
        <v>5094972.24</v>
      </c>
      <c r="G128" s="25" t="s">
        <v>170</v>
      </c>
      <c r="H128" s="23"/>
      <c r="I128" s="35">
        <v>77</v>
      </c>
      <c r="J128" s="36">
        <v>41</v>
      </c>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4"/>
      <c r="DB128" s="34"/>
      <c r="DC128" s="34"/>
      <c r="DD128" s="34"/>
      <c r="DE128" s="34"/>
      <c r="DF128" s="34"/>
      <c r="DG128" s="34"/>
      <c r="DH128" s="34"/>
      <c r="DI128" s="34"/>
      <c r="DJ128" s="34"/>
      <c r="DK128" s="34"/>
      <c r="DL128" s="34"/>
      <c r="DM128" s="34"/>
      <c r="DN128" s="34"/>
      <c r="DO128" s="34"/>
      <c r="DP128" s="34"/>
      <c r="DQ128" s="34"/>
      <c r="DR128" s="34"/>
      <c r="DS128" s="34"/>
      <c r="DT128" s="34"/>
      <c r="DU128" s="34"/>
      <c r="DV128" s="34"/>
      <c r="DW128" s="34"/>
      <c r="DX128" s="34"/>
      <c r="DY128" s="34"/>
      <c r="DZ128" s="34"/>
      <c r="EA128" s="34"/>
      <c r="EB128" s="34"/>
      <c r="EC128" s="34"/>
      <c r="ED128" s="34"/>
      <c r="EE128" s="34"/>
      <c r="EF128" s="34"/>
      <c r="EG128" s="34"/>
      <c r="EH128" s="34"/>
      <c r="EI128" s="34"/>
      <c r="EJ128" s="34"/>
      <c r="EK128" s="34"/>
      <c r="EL128" s="34"/>
      <c r="EM128" s="34"/>
      <c r="EN128" s="34"/>
      <c r="EO128" s="34"/>
      <c r="EP128" s="34"/>
      <c r="EQ128" s="34"/>
      <c r="ER128" s="34"/>
      <c r="ES128" s="34"/>
      <c r="ET128" s="34"/>
      <c r="EU128" s="34"/>
      <c r="EV128" s="34"/>
      <c r="EW128" s="34"/>
      <c r="EX128" s="34"/>
      <c r="EY128" s="34"/>
      <c r="EZ128" s="34"/>
      <c r="FA128" s="34"/>
      <c r="FB128" s="34"/>
      <c r="FC128" s="34"/>
      <c r="FD128" s="34"/>
      <c r="FE128" s="34"/>
      <c r="FF128" s="34"/>
      <c r="FG128" s="34"/>
      <c r="FH128" s="34"/>
      <c r="FI128" s="34"/>
      <c r="FJ128" s="34"/>
      <c r="FK128" s="34"/>
      <c r="FL128" s="34"/>
      <c r="FM128" s="34"/>
      <c r="FN128" s="34"/>
      <c r="FO128" s="34"/>
      <c r="FP128" s="34"/>
      <c r="FQ128" s="34"/>
      <c r="FR128" s="34"/>
      <c r="FS128" s="34"/>
      <c r="FT128" s="34"/>
      <c r="FU128" s="34"/>
      <c r="FV128" s="34"/>
      <c r="FW128" s="34"/>
      <c r="FX128" s="34"/>
      <c r="FY128" s="34"/>
      <c r="FZ128" s="34"/>
      <c r="GA128" s="34"/>
      <c r="GB128" s="34"/>
      <c r="GC128" s="34"/>
      <c r="GD128" s="34"/>
      <c r="GE128" s="34"/>
      <c r="GF128" s="34"/>
      <c r="GG128" s="34"/>
      <c r="GH128" s="34"/>
      <c r="GI128" s="34"/>
      <c r="GJ128" s="34"/>
      <c r="GK128" s="34"/>
      <c r="GL128" s="34"/>
      <c r="GM128" s="34"/>
      <c r="GN128" s="34"/>
      <c r="GO128" s="34"/>
      <c r="GP128" s="34"/>
      <c r="GQ128" s="34"/>
      <c r="GR128" s="34"/>
      <c r="GS128" s="34"/>
      <c r="GT128" s="34"/>
      <c r="GU128" s="34"/>
      <c r="GV128" s="34"/>
      <c r="GW128" s="34"/>
      <c r="GX128" s="34"/>
      <c r="GY128" s="34"/>
      <c r="GZ128" s="34"/>
      <c r="HA128" s="34"/>
      <c r="HB128" s="34"/>
      <c r="HC128" s="34"/>
      <c r="HD128" s="34"/>
      <c r="HE128" s="34"/>
      <c r="HF128" s="34"/>
      <c r="HG128" s="34"/>
      <c r="HH128" s="34"/>
      <c r="HI128" s="34"/>
      <c r="HJ128" s="34"/>
      <c r="HK128" s="34"/>
      <c r="HL128" s="34"/>
      <c r="HM128" s="34"/>
      <c r="HN128" s="34"/>
      <c r="HO128" s="34"/>
      <c r="HP128" s="34"/>
      <c r="HQ128" s="34"/>
      <c r="HR128" s="34"/>
      <c r="HS128" s="34"/>
      <c r="HT128" s="34"/>
      <c r="HU128" s="34"/>
      <c r="HV128" s="34"/>
      <c r="HW128" s="34"/>
      <c r="HX128" s="34"/>
      <c r="HY128" s="34"/>
      <c r="HZ128" s="34"/>
      <c r="IA128" s="34"/>
      <c r="IB128" s="34"/>
      <c r="IC128" s="34"/>
      <c r="ID128" s="34"/>
      <c r="IE128" s="34"/>
      <c r="IF128" s="34"/>
      <c r="IG128" s="34"/>
    </row>
    <row r="129" s="1" customFormat="1" ht="28" customHeight="1" spans="1:241">
      <c r="A129" s="42"/>
      <c r="B129" s="39"/>
      <c r="C129" s="21"/>
      <c r="D129" s="22"/>
      <c r="E129" s="23" t="s">
        <v>182</v>
      </c>
      <c r="F129" s="31">
        <v>1906286</v>
      </c>
      <c r="G129" s="25" t="s">
        <v>163</v>
      </c>
      <c r="H129" s="23"/>
      <c r="I129" s="35">
        <v>69</v>
      </c>
      <c r="J129" s="36">
        <v>60</v>
      </c>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c r="BQ129" s="34"/>
      <c r="BR129" s="34"/>
      <c r="BS129" s="34"/>
      <c r="BT129" s="34"/>
      <c r="BU129" s="34"/>
      <c r="BV129" s="34"/>
      <c r="BW129" s="34"/>
      <c r="BX129" s="34"/>
      <c r="BY129" s="34"/>
      <c r="BZ129" s="34"/>
      <c r="CA129" s="34"/>
      <c r="CB129" s="34"/>
      <c r="CC129" s="34"/>
      <c r="CD129" s="34"/>
      <c r="CE129" s="34"/>
      <c r="CF129" s="34"/>
      <c r="CG129" s="34"/>
      <c r="CH129" s="34"/>
      <c r="CI129" s="34"/>
      <c r="CJ129" s="34"/>
      <c r="CK129" s="34"/>
      <c r="CL129" s="34"/>
      <c r="CM129" s="34"/>
      <c r="CN129" s="34"/>
      <c r="CO129" s="34"/>
      <c r="CP129" s="34"/>
      <c r="CQ129" s="34"/>
      <c r="CR129" s="34"/>
      <c r="CS129" s="34"/>
      <c r="CT129" s="34"/>
      <c r="CU129" s="34"/>
      <c r="CV129" s="34"/>
      <c r="CW129" s="34"/>
      <c r="CX129" s="34"/>
      <c r="CY129" s="34"/>
      <c r="CZ129" s="34"/>
      <c r="DA129" s="34"/>
      <c r="DB129" s="34"/>
      <c r="DC129" s="34"/>
      <c r="DD129" s="34"/>
      <c r="DE129" s="34"/>
      <c r="DF129" s="34"/>
      <c r="DG129" s="34"/>
      <c r="DH129" s="34"/>
      <c r="DI129" s="34"/>
      <c r="DJ129" s="34"/>
      <c r="DK129" s="34"/>
      <c r="DL129" s="34"/>
      <c r="DM129" s="34"/>
      <c r="DN129" s="34"/>
      <c r="DO129" s="34"/>
      <c r="DP129" s="34"/>
      <c r="DQ129" s="34"/>
      <c r="DR129" s="34"/>
      <c r="DS129" s="34"/>
      <c r="DT129" s="34"/>
      <c r="DU129" s="34"/>
      <c r="DV129" s="34"/>
      <c r="DW129" s="34"/>
      <c r="DX129" s="34"/>
      <c r="DY129" s="34"/>
      <c r="DZ129" s="34"/>
      <c r="EA129" s="34"/>
      <c r="EB129" s="34"/>
      <c r="EC129" s="34"/>
      <c r="ED129" s="34"/>
      <c r="EE129" s="34"/>
      <c r="EF129" s="34"/>
      <c r="EG129" s="34"/>
      <c r="EH129" s="34"/>
      <c r="EI129" s="34"/>
      <c r="EJ129" s="34"/>
      <c r="EK129" s="34"/>
      <c r="EL129" s="34"/>
      <c r="EM129" s="34"/>
      <c r="EN129" s="34"/>
      <c r="EO129" s="34"/>
      <c r="EP129" s="34"/>
      <c r="EQ129" s="34"/>
      <c r="ER129" s="34"/>
      <c r="ES129" s="34"/>
      <c r="ET129" s="34"/>
      <c r="EU129" s="34"/>
      <c r="EV129" s="34"/>
      <c r="EW129" s="34"/>
      <c r="EX129" s="34"/>
      <c r="EY129" s="34"/>
      <c r="EZ129" s="34"/>
      <c r="FA129" s="34"/>
      <c r="FB129" s="34"/>
      <c r="FC129" s="34"/>
      <c r="FD129" s="34"/>
      <c r="FE129" s="34"/>
      <c r="FF129" s="34"/>
      <c r="FG129" s="34"/>
      <c r="FH129" s="34"/>
      <c r="FI129" s="34"/>
      <c r="FJ129" s="34"/>
      <c r="FK129" s="34"/>
      <c r="FL129" s="34"/>
      <c r="FM129" s="34"/>
      <c r="FN129" s="34"/>
      <c r="FO129" s="34"/>
      <c r="FP129" s="34"/>
      <c r="FQ129" s="34"/>
      <c r="FR129" s="34"/>
      <c r="FS129" s="34"/>
      <c r="FT129" s="34"/>
      <c r="FU129" s="34"/>
      <c r="FV129" s="34"/>
      <c r="FW129" s="34"/>
      <c r="FX129" s="34"/>
      <c r="FY129" s="34"/>
      <c r="FZ129" s="34"/>
      <c r="GA129" s="34"/>
      <c r="GB129" s="34"/>
      <c r="GC129" s="34"/>
      <c r="GD129" s="34"/>
      <c r="GE129" s="34"/>
      <c r="GF129" s="34"/>
      <c r="GG129" s="34"/>
      <c r="GH129" s="34"/>
      <c r="GI129" s="34"/>
      <c r="GJ129" s="34"/>
      <c r="GK129" s="34"/>
      <c r="GL129" s="34"/>
      <c r="GM129" s="34"/>
      <c r="GN129" s="34"/>
      <c r="GO129" s="34"/>
      <c r="GP129" s="34"/>
      <c r="GQ129" s="34"/>
      <c r="GR129" s="34"/>
      <c r="GS129" s="34"/>
      <c r="GT129" s="34"/>
      <c r="GU129" s="34"/>
      <c r="GV129" s="34"/>
      <c r="GW129" s="34"/>
      <c r="GX129" s="34"/>
      <c r="GY129" s="34"/>
      <c r="GZ129" s="34"/>
      <c r="HA129" s="34"/>
      <c r="HB129" s="34"/>
      <c r="HC129" s="34"/>
      <c r="HD129" s="34"/>
      <c r="HE129" s="34"/>
      <c r="HF129" s="34"/>
      <c r="HG129" s="34"/>
      <c r="HH129" s="34"/>
      <c r="HI129" s="34"/>
      <c r="HJ129" s="34"/>
      <c r="HK129" s="34"/>
      <c r="HL129" s="34"/>
      <c r="HM129" s="34"/>
      <c r="HN129" s="34"/>
      <c r="HO129" s="34"/>
      <c r="HP129" s="34"/>
      <c r="HQ129" s="34"/>
      <c r="HR129" s="34"/>
      <c r="HS129" s="34"/>
      <c r="HT129" s="34"/>
      <c r="HU129" s="34"/>
      <c r="HV129" s="34"/>
      <c r="HW129" s="34"/>
      <c r="HX129" s="34"/>
      <c r="HY129" s="34"/>
      <c r="HZ129" s="34"/>
      <c r="IA129" s="34"/>
      <c r="IB129" s="34"/>
      <c r="IC129" s="34"/>
      <c r="ID129" s="34"/>
      <c r="IE129" s="34"/>
      <c r="IF129" s="34"/>
      <c r="IG129" s="34"/>
    </row>
    <row r="130" s="1" customFormat="1" ht="28" customHeight="1" spans="1:241">
      <c r="A130" s="42"/>
      <c r="B130" s="39"/>
      <c r="C130" s="21"/>
      <c r="D130" s="22"/>
      <c r="E130" s="23" t="s">
        <v>150</v>
      </c>
      <c r="F130" s="31">
        <v>857619</v>
      </c>
      <c r="G130" s="25" t="s">
        <v>163</v>
      </c>
      <c r="H130" s="23"/>
      <c r="I130" s="35">
        <v>69</v>
      </c>
      <c r="J130" s="36">
        <v>60</v>
      </c>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c r="BQ130" s="34"/>
      <c r="BR130" s="34"/>
      <c r="BS130" s="34"/>
      <c r="BT130" s="34"/>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c r="DC130" s="34"/>
      <c r="DD130" s="34"/>
      <c r="DE130" s="34"/>
      <c r="DF130" s="34"/>
      <c r="DG130" s="34"/>
      <c r="DH130" s="34"/>
      <c r="DI130" s="34"/>
      <c r="DJ130" s="34"/>
      <c r="DK130" s="34"/>
      <c r="DL130" s="34"/>
      <c r="DM130" s="34"/>
      <c r="DN130" s="34"/>
      <c r="DO130" s="34"/>
      <c r="DP130" s="34"/>
      <c r="DQ130" s="34"/>
      <c r="DR130" s="34"/>
      <c r="DS130" s="34"/>
      <c r="DT130" s="34"/>
      <c r="DU130" s="34"/>
      <c r="DV130" s="34"/>
      <c r="DW130" s="34"/>
      <c r="DX130" s="34"/>
      <c r="DY130" s="34"/>
      <c r="DZ130" s="34"/>
      <c r="EA130" s="34"/>
      <c r="EB130" s="34"/>
      <c r="EC130" s="34"/>
      <c r="ED130" s="34"/>
      <c r="EE130" s="34"/>
      <c r="EF130" s="34"/>
      <c r="EG130" s="34"/>
      <c r="EH130" s="34"/>
      <c r="EI130" s="34"/>
      <c r="EJ130" s="34"/>
      <c r="EK130" s="34"/>
      <c r="EL130" s="34"/>
      <c r="EM130" s="34"/>
      <c r="EN130" s="34"/>
      <c r="EO130" s="34"/>
      <c r="EP130" s="34"/>
      <c r="EQ130" s="34"/>
      <c r="ER130" s="34"/>
      <c r="ES130" s="34"/>
      <c r="ET130" s="34"/>
      <c r="EU130" s="34"/>
      <c r="EV130" s="34"/>
      <c r="EW130" s="34"/>
      <c r="EX130" s="34"/>
      <c r="EY130" s="34"/>
      <c r="EZ130" s="34"/>
      <c r="FA130" s="34"/>
      <c r="FB130" s="34"/>
      <c r="FC130" s="34"/>
      <c r="FD130" s="34"/>
      <c r="FE130" s="34"/>
      <c r="FF130" s="34"/>
      <c r="FG130" s="34"/>
      <c r="FH130" s="34"/>
      <c r="FI130" s="34"/>
      <c r="FJ130" s="34"/>
      <c r="FK130" s="34"/>
      <c r="FL130" s="34"/>
      <c r="FM130" s="34"/>
      <c r="FN130" s="34"/>
      <c r="FO130" s="34"/>
      <c r="FP130" s="34"/>
      <c r="FQ130" s="34"/>
      <c r="FR130" s="34"/>
      <c r="FS130" s="34"/>
      <c r="FT130" s="34"/>
      <c r="FU130" s="34"/>
      <c r="FV130" s="34"/>
      <c r="FW130" s="34"/>
      <c r="FX130" s="34"/>
      <c r="FY130" s="34"/>
      <c r="FZ130" s="34"/>
      <c r="GA130" s="34"/>
      <c r="GB130" s="34"/>
      <c r="GC130" s="34"/>
      <c r="GD130" s="34"/>
      <c r="GE130" s="34"/>
      <c r="GF130" s="34"/>
      <c r="GG130" s="34"/>
      <c r="GH130" s="34"/>
      <c r="GI130" s="34"/>
      <c r="GJ130" s="34"/>
      <c r="GK130" s="34"/>
      <c r="GL130" s="34"/>
      <c r="GM130" s="34"/>
      <c r="GN130" s="34"/>
      <c r="GO130" s="34"/>
      <c r="GP130" s="34"/>
      <c r="GQ130" s="34"/>
      <c r="GR130" s="34"/>
      <c r="GS130" s="34"/>
      <c r="GT130" s="34"/>
      <c r="GU130" s="34"/>
      <c r="GV130" s="34"/>
      <c r="GW130" s="34"/>
      <c r="GX130" s="34"/>
      <c r="GY130" s="34"/>
      <c r="GZ130" s="34"/>
      <c r="HA130" s="34"/>
      <c r="HB130" s="34"/>
      <c r="HC130" s="34"/>
      <c r="HD130" s="34"/>
      <c r="HE130" s="34"/>
      <c r="HF130" s="34"/>
      <c r="HG130" s="34"/>
      <c r="HH130" s="34"/>
      <c r="HI130" s="34"/>
      <c r="HJ130" s="34"/>
      <c r="HK130" s="34"/>
      <c r="HL130" s="34"/>
      <c r="HM130" s="34"/>
      <c r="HN130" s="34"/>
      <c r="HO130" s="34"/>
      <c r="HP130" s="34"/>
      <c r="HQ130" s="34"/>
      <c r="HR130" s="34"/>
      <c r="HS130" s="34"/>
      <c r="HT130" s="34"/>
      <c r="HU130" s="34"/>
      <c r="HV130" s="34"/>
      <c r="HW130" s="34"/>
      <c r="HX130" s="34"/>
      <c r="HY130" s="34"/>
      <c r="HZ130" s="34"/>
      <c r="IA130" s="34"/>
      <c r="IB130" s="34"/>
      <c r="IC130" s="34"/>
      <c r="ID130" s="34"/>
      <c r="IE130" s="34"/>
      <c r="IF130" s="34"/>
      <c r="IG130" s="34"/>
    </row>
    <row r="131" s="1" customFormat="1" ht="28" customHeight="1" spans="1:241">
      <c r="A131" s="42"/>
      <c r="B131" s="39"/>
      <c r="C131" s="21"/>
      <c r="D131" s="22"/>
      <c r="E131" s="23" t="s">
        <v>134</v>
      </c>
      <c r="F131" s="26">
        <v>2885907.87</v>
      </c>
      <c r="G131" s="25" t="s">
        <v>178</v>
      </c>
      <c r="H131" s="23"/>
      <c r="I131" s="35">
        <v>82</v>
      </c>
      <c r="J131" s="36">
        <v>71</v>
      </c>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4"/>
      <c r="DB131" s="34"/>
      <c r="DC131" s="34"/>
      <c r="DD131" s="34"/>
      <c r="DE131" s="34"/>
      <c r="DF131" s="34"/>
      <c r="DG131" s="34"/>
      <c r="DH131" s="34"/>
      <c r="DI131" s="34"/>
      <c r="DJ131" s="34"/>
      <c r="DK131" s="34"/>
      <c r="DL131" s="34"/>
      <c r="DM131" s="34"/>
      <c r="DN131" s="34"/>
      <c r="DO131" s="34"/>
      <c r="DP131" s="34"/>
      <c r="DQ131" s="34"/>
      <c r="DR131" s="34"/>
      <c r="DS131" s="34"/>
      <c r="DT131" s="34"/>
      <c r="DU131" s="34"/>
      <c r="DV131" s="34"/>
      <c r="DW131" s="34"/>
      <c r="DX131" s="34"/>
      <c r="DY131" s="34"/>
      <c r="DZ131" s="34"/>
      <c r="EA131" s="34"/>
      <c r="EB131" s="34"/>
      <c r="EC131" s="34"/>
      <c r="ED131" s="34"/>
      <c r="EE131" s="34"/>
      <c r="EF131" s="34"/>
      <c r="EG131" s="34"/>
      <c r="EH131" s="34"/>
      <c r="EI131" s="34"/>
      <c r="EJ131" s="34"/>
      <c r="EK131" s="34"/>
      <c r="EL131" s="34"/>
      <c r="EM131" s="34"/>
      <c r="EN131" s="34"/>
      <c r="EO131" s="34"/>
      <c r="EP131" s="34"/>
      <c r="EQ131" s="34"/>
      <c r="ER131" s="34"/>
      <c r="ES131" s="34"/>
      <c r="ET131" s="34"/>
      <c r="EU131" s="34"/>
      <c r="EV131" s="34"/>
      <c r="EW131" s="34"/>
      <c r="EX131" s="34"/>
      <c r="EY131" s="34"/>
      <c r="EZ131" s="34"/>
      <c r="FA131" s="34"/>
      <c r="FB131" s="34"/>
      <c r="FC131" s="34"/>
      <c r="FD131" s="34"/>
      <c r="FE131" s="34"/>
      <c r="FF131" s="34"/>
      <c r="FG131" s="34"/>
      <c r="FH131" s="34"/>
      <c r="FI131" s="34"/>
      <c r="FJ131" s="34"/>
      <c r="FK131" s="34"/>
      <c r="FL131" s="34"/>
      <c r="FM131" s="34"/>
      <c r="FN131" s="34"/>
      <c r="FO131" s="34"/>
      <c r="FP131" s="34"/>
      <c r="FQ131" s="34"/>
      <c r="FR131" s="34"/>
      <c r="FS131" s="34"/>
      <c r="FT131" s="34"/>
      <c r="FU131" s="34"/>
      <c r="FV131" s="34"/>
      <c r="FW131" s="34"/>
      <c r="FX131" s="34"/>
      <c r="FY131" s="34"/>
      <c r="FZ131" s="34"/>
      <c r="GA131" s="34"/>
      <c r="GB131" s="34"/>
      <c r="GC131" s="34"/>
      <c r="GD131" s="34"/>
      <c r="GE131" s="34"/>
      <c r="GF131" s="34"/>
      <c r="GG131" s="34"/>
      <c r="GH131" s="34"/>
      <c r="GI131" s="34"/>
      <c r="GJ131" s="34"/>
      <c r="GK131" s="34"/>
      <c r="GL131" s="34"/>
      <c r="GM131" s="34"/>
      <c r="GN131" s="34"/>
      <c r="GO131" s="34"/>
      <c r="GP131" s="34"/>
      <c r="GQ131" s="34"/>
      <c r="GR131" s="34"/>
      <c r="GS131" s="34"/>
      <c r="GT131" s="34"/>
      <c r="GU131" s="34"/>
      <c r="GV131" s="34"/>
      <c r="GW131" s="34"/>
      <c r="GX131" s="34"/>
      <c r="GY131" s="34"/>
      <c r="GZ131" s="34"/>
      <c r="HA131" s="34"/>
      <c r="HB131" s="34"/>
      <c r="HC131" s="34"/>
      <c r="HD131" s="34"/>
      <c r="HE131" s="34"/>
      <c r="HF131" s="34"/>
      <c r="HG131" s="34"/>
      <c r="HH131" s="34"/>
      <c r="HI131" s="34"/>
      <c r="HJ131" s="34"/>
      <c r="HK131" s="34"/>
      <c r="HL131" s="34"/>
      <c r="HM131" s="34"/>
      <c r="HN131" s="34"/>
      <c r="HO131" s="34"/>
      <c r="HP131" s="34"/>
      <c r="HQ131" s="34"/>
      <c r="HR131" s="34"/>
      <c r="HS131" s="34"/>
      <c r="HT131" s="34"/>
      <c r="HU131" s="34"/>
      <c r="HV131" s="34"/>
      <c r="HW131" s="34"/>
      <c r="HX131" s="34"/>
      <c r="HY131" s="34"/>
      <c r="HZ131" s="34"/>
      <c r="IA131" s="34"/>
      <c r="IB131" s="34"/>
      <c r="IC131" s="34"/>
      <c r="ID131" s="34"/>
      <c r="IE131" s="34"/>
      <c r="IF131" s="34"/>
      <c r="IG131" s="34"/>
    </row>
    <row r="132" s="1" customFormat="1" ht="48" customHeight="1" spans="1:241">
      <c r="A132" s="42" t="s">
        <v>183</v>
      </c>
      <c r="B132" s="39" t="s">
        <v>184</v>
      </c>
      <c r="C132" s="21" t="s">
        <v>15</v>
      </c>
      <c r="D132" s="22">
        <v>23500000</v>
      </c>
      <c r="E132" s="23" t="s">
        <v>185</v>
      </c>
      <c r="F132" s="26">
        <v>4323290</v>
      </c>
      <c r="G132" s="25" t="s">
        <v>97</v>
      </c>
      <c r="H132" s="23">
        <f>D132-F132-F133-F135-F134-F136</f>
        <v>3290620</v>
      </c>
      <c r="I132" s="35">
        <v>84</v>
      </c>
      <c r="J132" s="36">
        <v>31</v>
      </c>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c r="EK132" s="34"/>
      <c r="EL132" s="34"/>
      <c r="EM132" s="34"/>
      <c r="EN132" s="34"/>
      <c r="EO132" s="34"/>
      <c r="EP132" s="34"/>
      <c r="EQ132" s="34"/>
      <c r="ER132" s="34"/>
      <c r="ES132" s="34"/>
      <c r="ET132" s="34"/>
      <c r="EU132" s="34"/>
      <c r="EV132" s="34"/>
      <c r="EW132" s="34"/>
      <c r="EX132" s="34"/>
      <c r="EY132" s="34"/>
      <c r="EZ132" s="34"/>
      <c r="FA132" s="34"/>
      <c r="FB132" s="34"/>
      <c r="FC132" s="34"/>
      <c r="FD132" s="34"/>
      <c r="FE132" s="34"/>
      <c r="FF132" s="34"/>
      <c r="FG132" s="34"/>
      <c r="FH132" s="34"/>
      <c r="FI132" s="34"/>
      <c r="FJ132" s="34"/>
      <c r="FK132" s="34"/>
      <c r="FL132" s="34"/>
      <c r="FM132" s="34"/>
      <c r="FN132" s="34"/>
      <c r="FO132" s="34"/>
      <c r="FP132" s="34"/>
      <c r="FQ132" s="34"/>
      <c r="FR132" s="34"/>
      <c r="FS132" s="34"/>
      <c r="FT132" s="34"/>
      <c r="FU132" s="34"/>
      <c r="FV132" s="34"/>
      <c r="FW132" s="34"/>
      <c r="FX132" s="34"/>
      <c r="FY132" s="34"/>
      <c r="FZ132" s="34"/>
      <c r="GA132" s="34"/>
      <c r="GB132" s="34"/>
      <c r="GC132" s="34"/>
      <c r="GD132" s="34"/>
      <c r="GE132" s="34"/>
      <c r="GF132" s="34"/>
      <c r="GG132" s="34"/>
      <c r="GH132" s="34"/>
      <c r="GI132" s="34"/>
      <c r="GJ132" s="34"/>
      <c r="GK132" s="34"/>
      <c r="GL132" s="34"/>
      <c r="GM132" s="34"/>
      <c r="GN132" s="34"/>
      <c r="GO132" s="34"/>
      <c r="GP132" s="34"/>
      <c r="GQ132" s="34"/>
      <c r="GR132" s="34"/>
      <c r="GS132" s="34"/>
      <c r="GT132" s="34"/>
      <c r="GU132" s="34"/>
      <c r="GV132" s="34"/>
      <c r="GW132" s="34"/>
      <c r="GX132" s="34"/>
      <c r="GY132" s="34"/>
      <c r="GZ132" s="34"/>
      <c r="HA132" s="34"/>
      <c r="HB132" s="34"/>
      <c r="HC132" s="34"/>
      <c r="HD132" s="34"/>
      <c r="HE132" s="34"/>
      <c r="HF132" s="34"/>
      <c r="HG132" s="34"/>
      <c r="HH132" s="34"/>
      <c r="HI132" s="34"/>
      <c r="HJ132" s="34"/>
      <c r="HK132" s="34"/>
      <c r="HL132" s="34"/>
      <c r="HM132" s="34"/>
      <c r="HN132" s="34"/>
      <c r="HO132" s="34"/>
      <c r="HP132" s="34"/>
      <c r="HQ132" s="34"/>
      <c r="HR132" s="34"/>
      <c r="HS132" s="34"/>
      <c r="HT132" s="34"/>
      <c r="HU132" s="34"/>
      <c r="HV132" s="34"/>
      <c r="HW132" s="34"/>
      <c r="HX132" s="34"/>
      <c r="HY132" s="34"/>
      <c r="HZ132" s="34"/>
      <c r="IA132" s="34"/>
      <c r="IB132" s="34"/>
      <c r="IC132" s="34"/>
      <c r="ID132" s="34"/>
      <c r="IE132" s="34"/>
      <c r="IF132" s="34"/>
      <c r="IG132" s="34"/>
    </row>
    <row r="133" s="1" customFormat="1" ht="40" customHeight="1" spans="1:241">
      <c r="A133" s="42"/>
      <c r="B133" s="39"/>
      <c r="C133" s="21"/>
      <c r="D133" s="22"/>
      <c r="E133" s="23" t="s">
        <v>120</v>
      </c>
      <c r="F133" s="26">
        <v>2900000</v>
      </c>
      <c r="G133" s="25" t="s">
        <v>186</v>
      </c>
      <c r="H133" s="23"/>
      <c r="I133" s="35">
        <v>103</v>
      </c>
      <c r="J133" s="36">
        <v>44</v>
      </c>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c r="ET133" s="34"/>
      <c r="EU133" s="34"/>
      <c r="EV133" s="34"/>
      <c r="EW133" s="34"/>
      <c r="EX133" s="34"/>
      <c r="EY133" s="34"/>
      <c r="EZ133" s="34"/>
      <c r="FA133" s="34"/>
      <c r="FB133" s="34"/>
      <c r="FC133" s="34"/>
      <c r="FD133" s="34"/>
      <c r="FE133" s="34"/>
      <c r="FF133" s="34"/>
      <c r="FG133" s="34"/>
      <c r="FH133" s="34"/>
      <c r="FI133" s="34"/>
      <c r="FJ133" s="34"/>
      <c r="FK133" s="34"/>
      <c r="FL133" s="34"/>
      <c r="FM133" s="34"/>
      <c r="FN133" s="34"/>
      <c r="FO133" s="34"/>
      <c r="FP133" s="34"/>
      <c r="FQ133" s="34"/>
      <c r="FR133" s="34"/>
      <c r="FS133" s="34"/>
      <c r="FT133" s="34"/>
      <c r="FU133" s="34"/>
      <c r="FV133" s="34"/>
      <c r="FW133" s="34"/>
      <c r="FX133" s="34"/>
      <c r="FY133" s="34"/>
      <c r="FZ133" s="34"/>
      <c r="GA133" s="34"/>
      <c r="GB133" s="34"/>
      <c r="GC133" s="34"/>
      <c r="GD133" s="34"/>
      <c r="GE133" s="34"/>
      <c r="GF133" s="34"/>
      <c r="GG133" s="34"/>
      <c r="GH133" s="34"/>
      <c r="GI133" s="34"/>
      <c r="GJ133" s="34"/>
      <c r="GK133" s="34"/>
      <c r="GL133" s="34"/>
      <c r="GM133" s="34"/>
      <c r="GN133" s="34"/>
      <c r="GO133" s="34"/>
      <c r="GP133" s="34"/>
      <c r="GQ133" s="34"/>
      <c r="GR133" s="34"/>
      <c r="GS133" s="34"/>
      <c r="GT133" s="34"/>
      <c r="GU133" s="34"/>
      <c r="GV133" s="34"/>
      <c r="GW133" s="34"/>
      <c r="GX133" s="34"/>
      <c r="GY133" s="34"/>
      <c r="GZ133" s="34"/>
      <c r="HA133" s="34"/>
      <c r="HB133" s="34"/>
      <c r="HC133" s="34"/>
      <c r="HD133" s="34"/>
      <c r="HE133" s="34"/>
      <c r="HF133" s="34"/>
      <c r="HG133" s="34"/>
      <c r="HH133" s="34"/>
      <c r="HI133" s="34"/>
      <c r="HJ133" s="34"/>
      <c r="HK133" s="34"/>
      <c r="HL133" s="34"/>
      <c r="HM133" s="34"/>
      <c r="HN133" s="34"/>
      <c r="HO133" s="34"/>
      <c r="HP133" s="34"/>
      <c r="HQ133" s="34"/>
      <c r="HR133" s="34"/>
      <c r="HS133" s="34"/>
      <c r="HT133" s="34"/>
      <c r="HU133" s="34"/>
      <c r="HV133" s="34"/>
      <c r="HW133" s="34"/>
      <c r="HX133" s="34"/>
      <c r="HY133" s="34"/>
      <c r="HZ133" s="34"/>
      <c r="IA133" s="34"/>
      <c r="IB133" s="34"/>
      <c r="IC133" s="34"/>
      <c r="ID133" s="34"/>
      <c r="IE133" s="34"/>
      <c r="IF133" s="34"/>
      <c r="IG133" s="34"/>
    </row>
    <row r="134" s="1" customFormat="1" ht="40" customHeight="1" spans="1:241">
      <c r="A134" s="42"/>
      <c r="B134" s="39"/>
      <c r="C134" s="21"/>
      <c r="D134" s="22"/>
      <c r="E134" s="23" t="s">
        <v>187</v>
      </c>
      <c r="F134" s="26">
        <v>1026590</v>
      </c>
      <c r="G134" s="25" t="s">
        <v>97</v>
      </c>
      <c r="H134" s="23"/>
      <c r="I134" s="35">
        <v>84</v>
      </c>
      <c r="J134" s="36">
        <v>31</v>
      </c>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c r="ET134" s="34"/>
      <c r="EU134" s="34"/>
      <c r="EV134" s="34"/>
      <c r="EW134" s="34"/>
      <c r="EX134" s="34"/>
      <c r="EY134" s="34"/>
      <c r="EZ134" s="34"/>
      <c r="FA134" s="34"/>
      <c r="FB134" s="34"/>
      <c r="FC134" s="34"/>
      <c r="FD134" s="34"/>
      <c r="FE134" s="34"/>
      <c r="FF134" s="34"/>
      <c r="FG134" s="34"/>
      <c r="FH134" s="34"/>
      <c r="FI134" s="34"/>
      <c r="FJ134" s="34"/>
      <c r="FK134" s="34"/>
      <c r="FL134" s="34"/>
      <c r="FM134" s="34"/>
      <c r="FN134" s="34"/>
      <c r="FO134" s="34"/>
      <c r="FP134" s="34"/>
      <c r="FQ134" s="34"/>
      <c r="FR134" s="34"/>
      <c r="FS134" s="34"/>
      <c r="FT134" s="34"/>
      <c r="FU134" s="34"/>
      <c r="FV134" s="34"/>
      <c r="FW134" s="34"/>
      <c r="FX134" s="34"/>
      <c r="FY134" s="34"/>
      <c r="FZ134" s="34"/>
      <c r="GA134" s="34"/>
      <c r="GB134" s="34"/>
      <c r="GC134" s="34"/>
      <c r="GD134" s="34"/>
      <c r="GE134" s="34"/>
      <c r="GF134" s="34"/>
      <c r="GG134" s="34"/>
      <c r="GH134" s="34"/>
      <c r="GI134" s="34"/>
      <c r="GJ134" s="34"/>
      <c r="GK134" s="34"/>
      <c r="GL134" s="34"/>
      <c r="GM134" s="34"/>
      <c r="GN134" s="34"/>
      <c r="GO134" s="34"/>
      <c r="GP134" s="34"/>
      <c r="GQ134" s="34"/>
      <c r="GR134" s="34"/>
      <c r="GS134" s="34"/>
      <c r="GT134" s="34"/>
      <c r="GU134" s="34"/>
      <c r="GV134" s="34"/>
      <c r="GW134" s="34"/>
      <c r="GX134" s="34"/>
      <c r="GY134" s="34"/>
      <c r="GZ134" s="34"/>
      <c r="HA134" s="34"/>
      <c r="HB134" s="34"/>
      <c r="HC134" s="34"/>
      <c r="HD134" s="34"/>
      <c r="HE134" s="34"/>
      <c r="HF134" s="34"/>
      <c r="HG134" s="34"/>
      <c r="HH134" s="34"/>
      <c r="HI134" s="34"/>
      <c r="HJ134" s="34"/>
      <c r="HK134" s="34"/>
      <c r="HL134" s="34"/>
      <c r="HM134" s="34"/>
      <c r="HN134" s="34"/>
      <c r="HO134" s="34"/>
      <c r="HP134" s="34"/>
      <c r="HQ134" s="34"/>
      <c r="HR134" s="34"/>
      <c r="HS134" s="34"/>
      <c r="HT134" s="34"/>
      <c r="HU134" s="34"/>
      <c r="HV134" s="34"/>
      <c r="HW134" s="34"/>
      <c r="HX134" s="34"/>
      <c r="HY134" s="34"/>
      <c r="HZ134" s="34"/>
      <c r="IA134" s="34"/>
      <c r="IB134" s="34"/>
      <c r="IC134" s="34"/>
      <c r="ID134" s="34"/>
      <c r="IE134" s="34"/>
      <c r="IF134" s="34"/>
      <c r="IG134" s="34"/>
    </row>
    <row r="135" s="1" customFormat="1" ht="40" customHeight="1" spans="1:241">
      <c r="A135" s="42"/>
      <c r="B135" s="39"/>
      <c r="C135" s="21"/>
      <c r="D135" s="22"/>
      <c r="E135" s="23" t="s">
        <v>187</v>
      </c>
      <c r="F135" s="26">
        <v>1699500</v>
      </c>
      <c r="G135" s="25" t="s">
        <v>97</v>
      </c>
      <c r="H135" s="23"/>
      <c r="I135" s="35">
        <v>84</v>
      </c>
      <c r="J135" s="36">
        <v>31</v>
      </c>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c r="ET135" s="34"/>
      <c r="EU135" s="34"/>
      <c r="EV135" s="34"/>
      <c r="EW135" s="34"/>
      <c r="EX135" s="34"/>
      <c r="EY135" s="34"/>
      <c r="EZ135" s="34"/>
      <c r="FA135" s="34"/>
      <c r="FB135" s="34"/>
      <c r="FC135" s="34"/>
      <c r="FD135" s="34"/>
      <c r="FE135" s="34"/>
      <c r="FF135" s="34"/>
      <c r="FG135" s="34"/>
      <c r="FH135" s="34"/>
      <c r="FI135" s="34"/>
      <c r="FJ135" s="34"/>
      <c r="FK135" s="34"/>
      <c r="FL135" s="34"/>
      <c r="FM135" s="34"/>
      <c r="FN135" s="34"/>
      <c r="FO135" s="34"/>
      <c r="FP135" s="34"/>
      <c r="FQ135" s="34"/>
      <c r="FR135" s="34"/>
      <c r="FS135" s="34"/>
      <c r="FT135" s="34"/>
      <c r="FU135" s="34"/>
      <c r="FV135" s="34"/>
      <c r="FW135" s="34"/>
      <c r="FX135" s="34"/>
      <c r="FY135" s="34"/>
      <c r="FZ135" s="34"/>
      <c r="GA135" s="34"/>
      <c r="GB135" s="34"/>
      <c r="GC135" s="34"/>
      <c r="GD135" s="34"/>
      <c r="GE135" s="34"/>
      <c r="GF135" s="34"/>
      <c r="GG135" s="34"/>
      <c r="GH135" s="34"/>
      <c r="GI135" s="34"/>
      <c r="GJ135" s="34"/>
      <c r="GK135" s="34"/>
      <c r="GL135" s="34"/>
      <c r="GM135" s="34"/>
      <c r="GN135" s="34"/>
      <c r="GO135" s="34"/>
      <c r="GP135" s="34"/>
      <c r="GQ135" s="34"/>
      <c r="GR135" s="34"/>
      <c r="GS135" s="34"/>
      <c r="GT135" s="34"/>
      <c r="GU135" s="34"/>
      <c r="GV135" s="34"/>
      <c r="GW135" s="34"/>
      <c r="GX135" s="34"/>
      <c r="GY135" s="34"/>
      <c r="GZ135" s="34"/>
      <c r="HA135" s="34"/>
      <c r="HB135" s="34"/>
      <c r="HC135" s="34"/>
      <c r="HD135" s="34"/>
      <c r="HE135" s="34"/>
      <c r="HF135" s="34"/>
      <c r="HG135" s="34"/>
      <c r="HH135" s="34"/>
      <c r="HI135" s="34"/>
      <c r="HJ135" s="34"/>
      <c r="HK135" s="34"/>
      <c r="HL135" s="34"/>
      <c r="HM135" s="34"/>
      <c r="HN135" s="34"/>
      <c r="HO135" s="34"/>
      <c r="HP135" s="34"/>
      <c r="HQ135" s="34"/>
      <c r="HR135" s="34"/>
      <c r="HS135" s="34"/>
      <c r="HT135" s="34"/>
      <c r="HU135" s="34"/>
      <c r="HV135" s="34"/>
      <c r="HW135" s="34"/>
      <c r="HX135" s="34"/>
      <c r="HY135" s="34"/>
      <c r="HZ135" s="34"/>
      <c r="IA135" s="34"/>
      <c r="IB135" s="34"/>
      <c r="IC135" s="34"/>
      <c r="ID135" s="34"/>
      <c r="IE135" s="34"/>
      <c r="IF135" s="34"/>
      <c r="IG135" s="34"/>
    </row>
    <row r="136" s="1" customFormat="1" ht="40" customHeight="1" spans="1:241">
      <c r="A136" s="42"/>
      <c r="B136" s="39"/>
      <c r="C136" s="21"/>
      <c r="D136" s="22"/>
      <c r="E136" s="23" t="s">
        <v>134</v>
      </c>
      <c r="F136" s="26">
        <v>10260000</v>
      </c>
      <c r="G136" s="25" t="s">
        <v>188</v>
      </c>
      <c r="H136" s="23"/>
      <c r="I136" s="35"/>
      <c r="J136" s="36">
        <v>39</v>
      </c>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c r="ET136" s="34"/>
      <c r="EU136" s="34"/>
      <c r="EV136" s="34"/>
      <c r="EW136" s="34"/>
      <c r="EX136" s="34"/>
      <c r="EY136" s="34"/>
      <c r="EZ136" s="34"/>
      <c r="FA136" s="34"/>
      <c r="FB136" s="34"/>
      <c r="FC136" s="34"/>
      <c r="FD136" s="34"/>
      <c r="FE136" s="34"/>
      <c r="FF136" s="34"/>
      <c r="FG136" s="34"/>
      <c r="FH136" s="34"/>
      <c r="FI136" s="34"/>
      <c r="FJ136" s="34"/>
      <c r="FK136" s="34"/>
      <c r="FL136" s="34"/>
      <c r="FM136" s="34"/>
      <c r="FN136" s="34"/>
      <c r="FO136" s="34"/>
      <c r="FP136" s="34"/>
      <c r="FQ136" s="34"/>
      <c r="FR136" s="34"/>
      <c r="FS136" s="34"/>
      <c r="FT136" s="34"/>
      <c r="FU136" s="34"/>
      <c r="FV136" s="34"/>
      <c r="FW136" s="34"/>
      <c r="FX136" s="34"/>
      <c r="FY136" s="34"/>
      <c r="FZ136" s="34"/>
      <c r="GA136" s="34"/>
      <c r="GB136" s="34"/>
      <c r="GC136" s="34"/>
      <c r="GD136" s="34"/>
      <c r="GE136" s="34"/>
      <c r="GF136" s="34"/>
      <c r="GG136" s="34"/>
      <c r="GH136" s="34"/>
      <c r="GI136" s="34"/>
      <c r="GJ136" s="34"/>
      <c r="GK136" s="34"/>
      <c r="GL136" s="34"/>
      <c r="GM136" s="34"/>
      <c r="GN136" s="34"/>
      <c r="GO136" s="34"/>
      <c r="GP136" s="34"/>
      <c r="GQ136" s="34"/>
      <c r="GR136" s="34"/>
      <c r="GS136" s="34"/>
      <c r="GT136" s="34"/>
      <c r="GU136" s="34"/>
      <c r="GV136" s="34"/>
      <c r="GW136" s="34"/>
      <c r="GX136" s="34"/>
      <c r="GY136" s="34"/>
      <c r="GZ136" s="34"/>
      <c r="HA136" s="34"/>
      <c r="HB136" s="34"/>
      <c r="HC136" s="34"/>
      <c r="HD136" s="34"/>
      <c r="HE136" s="34"/>
      <c r="HF136" s="34"/>
      <c r="HG136" s="34"/>
      <c r="HH136" s="34"/>
      <c r="HI136" s="34"/>
      <c r="HJ136" s="34"/>
      <c r="HK136" s="34"/>
      <c r="HL136" s="34"/>
      <c r="HM136" s="34"/>
      <c r="HN136" s="34"/>
      <c r="HO136" s="34"/>
      <c r="HP136" s="34"/>
      <c r="HQ136" s="34"/>
      <c r="HR136" s="34"/>
      <c r="HS136" s="34"/>
      <c r="HT136" s="34"/>
      <c r="HU136" s="34"/>
      <c r="HV136" s="34"/>
      <c r="HW136" s="34"/>
      <c r="HX136" s="34"/>
      <c r="HY136" s="34"/>
      <c r="HZ136" s="34"/>
      <c r="IA136" s="34"/>
      <c r="IB136" s="34"/>
      <c r="IC136" s="34"/>
      <c r="ID136" s="34"/>
      <c r="IE136" s="34"/>
      <c r="IF136" s="34"/>
      <c r="IG136" s="34"/>
    </row>
    <row r="137" s="1" customFormat="1" ht="28" customHeight="1" spans="1:241">
      <c r="A137" s="27" t="s">
        <v>189</v>
      </c>
      <c r="B137" s="27" t="s">
        <v>190</v>
      </c>
      <c r="C137" s="21" t="s">
        <v>40</v>
      </c>
      <c r="D137" s="43">
        <v>500000</v>
      </c>
      <c r="E137" s="23"/>
      <c r="F137" s="26"/>
      <c r="G137" s="25"/>
      <c r="H137" s="23">
        <f t="shared" ref="H137:H140" si="1">D137-F137</f>
        <v>500000</v>
      </c>
      <c r="I137" s="35"/>
      <c r="J137" s="36"/>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c r="FF137" s="34"/>
      <c r="FG137" s="34"/>
      <c r="FH137" s="34"/>
      <c r="FI137" s="34"/>
      <c r="FJ137" s="34"/>
      <c r="FK137" s="34"/>
      <c r="FL137" s="34"/>
      <c r="FM137" s="34"/>
      <c r="FN137" s="34"/>
      <c r="FO137" s="34"/>
      <c r="FP137" s="34"/>
      <c r="FQ137" s="34"/>
      <c r="FR137" s="34"/>
      <c r="FS137" s="34"/>
      <c r="FT137" s="34"/>
      <c r="FU137" s="34"/>
      <c r="FV137" s="34"/>
      <c r="FW137" s="34"/>
      <c r="FX137" s="34"/>
      <c r="FY137" s="34"/>
      <c r="FZ137" s="34"/>
      <c r="GA137" s="34"/>
      <c r="GB137" s="34"/>
      <c r="GC137" s="34"/>
      <c r="GD137" s="34"/>
      <c r="GE137" s="34"/>
      <c r="GF137" s="34"/>
      <c r="GG137" s="34"/>
      <c r="GH137" s="34"/>
      <c r="GI137" s="34"/>
      <c r="GJ137" s="34"/>
      <c r="GK137" s="34"/>
      <c r="GL137" s="34"/>
      <c r="GM137" s="34"/>
      <c r="GN137" s="34"/>
      <c r="GO137" s="34"/>
      <c r="GP137" s="34"/>
      <c r="GQ137" s="34"/>
      <c r="GR137" s="34"/>
      <c r="GS137" s="34"/>
      <c r="GT137" s="34"/>
      <c r="GU137" s="34"/>
      <c r="GV137" s="34"/>
      <c r="GW137" s="34"/>
      <c r="GX137" s="34"/>
      <c r="GY137" s="34"/>
      <c r="GZ137" s="34"/>
      <c r="HA137" s="34"/>
      <c r="HB137" s="34"/>
      <c r="HC137" s="34"/>
      <c r="HD137" s="34"/>
      <c r="HE137" s="34"/>
      <c r="HF137" s="34"/>
      <c r="HG137" s="34"/>
      <c r="HH137" s="34"/>
      <c r="HI137" s="34"/>
      <c r="HJ137" s="34"/>
      <c r="HK137" s="34"/>
      <c r="HL137" s="34"/>
      <c r="HM137" s="34"/>
      <c r="HN137" s="34"/>
      <c r="HO137" s="34"/>
      <c r="HP137" s="34"/>
      <c r="HQ137" s="34"/>
      <c r="HR137" s="34"/>
      <c r="HS137" s="34"/>
      <c r="HT137" s="34"/>
      <c r="HU137" s="34"/>
      <c r="HV137" s="34"/>
      <c r="HW137" s="34"/>
      <c r="HX137" s="34"/>
      <c r="HY137" s="34"/>
      <c r="HZ137" s="34"/>
      <c r="IA137" s="34"/>
      <c r="IB137" s="34"/>
      <c r="IC137" s="34"/>
      <c r="ID137" s="34"/>
      <c r="IE137" s="34"/>
      <c r="IF137" s="34"/>
      <c r="IG137" s="34"/>
    </row>
    <row r="138" s="1" customFormat="1" ht="33" customHeight="1" spans="1:241">
      <c r="A138" s="27" t="s">
        <v>191</v>
      </c>
      <c r="B138" s="27" t="s">
        <v>192</v>
      </c>
      <c r="C138" s="21" t="s">
        <v>40</v>
      </c>
      <c r="D138" s="43">
        <v>100000</v>
      </c>
      <c r="E138" s="23"/>
      <c r="F138" s="26"/>
      <c r="G138" s="25"/>
      <c r="H138" s="23">
        <f t="shared" si="1"/>
        <v>100000</v>
      </c>
      <c r="I138" s="35"/>
      <c r="J138" s="36"/>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c r="DW138" s="34"/>
      <c r="DX138" s="34"/>
      <c r="DY138" s="34"/>
      <c r="DZ138" s="34"/>
      <c r="EA138" s="34"/>
      <c r="EB138" s="34"/>
      <c r="EC138" s="34"/>
      <c r="ED138" s="34"/>
      <c r="EE138" s="34"/>
      <c r="EF138" s="34"/>
      <c r="EG138" s="34"/>
      <c r="EH138" s="34"/>
      <c r="EI138" s="34"/>
      <c r="EJ138" s="34"/>
      <c r="EK138" s="34"/>
      <c r="EL138" s="34"/>
      <c r="EM138" s="34"/>
      <c r="EN138" s="34"/>
      <c r="EO138" s="34"/>
      <c r="EP138" s="34"/>
      <c r="EQ138" s="34"/>
      <c r="ER138" s="34"/>
      <c r="ES138" s="34"/>
      <c r="ET138" s="34"/>
      <c r="EU138" s="34"/>
      <c r="EV138" s="34"/>
      <c r="EW138" s="34"/>
      <c r="EX138" s="34"/>
      <c r="EY138" s="34"/>
      <c r="EZ138" s="34"/>
      <c r="FA138" s="34"/>
      <c r="FB138" s="34"/>
      <c r="FC138" s="34"/>
      <c r="FD138" s="34"/>
      <c r="FE138" s="34"/>
      <c r="FF138" s="34"/>
      <c r="FG138" s="34"/>
      <c r="FH138" s="34"/>
      <c r="FI138" s="34"/>
      <c r="FJ138" s="34"/>
      <c r="FK138" s="34"/>
      <c r="FL138" s="34"/>
      <c r="FM138" s="34"/>
      <c r="FN138" s="34"/>
      <c r="FO138" s="34"/>
      <c r="FP138" s="34"/>
      <c r="FQ138" s="34"/>
      <c r="FR138" s="34"/>
      <c r="FS138" s="34"/>
      <c r="FT138" s="34"/>
      <c r="FU138" s="34"/>
      <c r="FV138" s="34"/>
      <c r="FW138" s="34"/>
      <c r="FX138" s="34"/>
      <c r="FY138" s="34"/>
      <c r="FZ138" s="34"/>
      <c r="GA138" s="34"/>
      <c r="GB138" s="34"/>
      <c r="GC138" s="34"/>
      <c r="GD138" s="34"/>
      <c r="GE138" s="34"/>
      <c r="GF138" s="34"/>
      <c r="GG138" s="34"/>
      <c r="GH138" s="34"/>
      <c r="GI138" s="34"/>
      <c r="GJ138" s="34"/>
      <c r="GK138" s="34"/>
      <c r="GL138" s="34"/>
      <c r="GM138" s="34"/>
      <c r="GN138" s="34"/>
      <c r="GO138" s="34"/>
      <c r="GP138" s="34"/>
      <c r="GQ138" s="34"/>
      <c r="GR138" s="34"/>
      <c r="GS138" s="34"/>
      <c r="GT138" s="34"/>
      <c r="GU138" s="34"/>
      <c r="GV138" s="34"/>
      <c r="GW138" s="34"/>
      <c r="GX138" s="34"/>
      <c r="GY138" s="34"/>
      <c r="GZ138" s="34"/>
      <c r="HA138" s="34"/>
      <c r="HB138" s="34"/>
      <c r="HC138" s="34"/>
      <c r="HD138" s="34"/>
      <c r="HE138" s="34"/>
      <c r="HF138" s="34"/>
      <c r="HG138" s="34"/>
      <c r="HH138" s="34"/>
      <c r="HI138" s="34"/>
      <c r="HJ138" s="34"/>
      <c r="HK138" s="34"/>
      <c r="HL138" s="34"/>
      <c r="HM138" s="34"/>
      <c r="HN138" s="34"/>
      <c r="HO138" s="34"/>
      <c r="HP138" s="34"/>
      <c r="HQ138" s="34"/>
      <c r="HR138" s="34"/>
      <c r="HS138" s="34"/>
      <c r="HT138" s="34"/>
      <c r="HU138" s="34"/>
      <c r="HV138" s="34"/>
      <c r="HW138" s="34"/>
      <c r="HX138" s="34"/>
      <c r="HY138" s="34"/>
      <c r="HZ138" s="34"/>
      <c r="IA138" s="34"/>
      <c r="IB138" s="34"/>
      <c r="IC138" s="34"/>
      <c r="ID138" s="34"/>
      <c r="IE138" s="34"/>
      <c r="IF138" s="34"/>
      <c r="IG138" s="34"/>
    </row>
    <row r="139" s="1" customFormat="1" ht="35" customHeight="1" spans="1:241">
      <c r="A139" s="42" t="s">
        <v>193</v>
      </c>
      <c r="B139" s="39" t="s">
        <v>194</v>
      </c>
      <c r="C139" s="21" t="s">
        <v>40</v>
      </c>
      <c r="D139" s="22">
        <v>210000</v>
      </c>
      <c r="E139" s="23"/>
      <c r="F139" s="26"/>
      <c r="G139" s="25"/>
      <c r="H139" s="23">
        <f t="shared" si="1"/>
        <v>210000</v>
      </c>
      <c r="I139" s="35"/>
      <c r="J139" s="36"/>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c r="EE139" s="34"/>
      <c r="EF139" s="34"/>
      <c r="EG139" s="34"/>
      <c r="EH139" s="34"/>
      <c r="EI139" s="34"/>
      <c r="EJ139" s="34"/>
      <c r="EK139" s="34"/>
      <c r="EL139" s="34"/>
      <c r="EM139" s="34"/>
      <c r="EN139" s="34"/>
      <c r="EO139" s="34"/>
      <c r="EP139" s="34"/>
      <c r="EQ139" s="34"/>
      <c r="ER139" s="34"/>
      <c r="ES139" s="34"/>
      <c r="ET139" s="34"/>
      <c r="EU139" s="34"/>
      <c r="EV139" s="34"/>
      <c r="EW139" s="34"/>
      <c r="EX139" s="34"/>
      <c r="EY139" s="34"/>
      <c r="EZ139" s="34"/>
      <c r="FA139" s="34"/>
      <c r="FB139" s="34"/>
      <c r="FC139" s="34"/>
      <c r="FD139" s="34"/>
      <c r="FE139" s="34"/>
      <c r="FF139" s="34"/>
      <c r="FG139" s="34"/>
      <c r="FH139" s="34"/>
      <c r="FI139" s="34"/>
      <c r="FJ139" s="34"/>
      <c r="FK139" s="34"/>
      <c r="FL139" s="34"/>
      <c r="FM139" s="34"/>
      <c r="FN139" s="34"/>
      <c r="FO139" s="34"/>
      <c r="FP139" s="34"/>
      <c r="FQ139" s="34"/>
      <c r="FR139" s="34"/>
      <c r="FS139" s="34"/>
      <c r="FT139" s="34"/>
      <c r="FU139" s="34"/>
      <c r="FV139" s="34"/>
      <c r="FW139" s="34"/>
      <c r="FX139" s="34"/>
      <c r="FY139" s="34"/>
      <c r="FZ139" s="34"/>
      <c r="GA139" s="34"/>
      <c r="GB139" s="34"/>
      <c r="GC139" s="34"/>
      <c r="GD139" s="34"/>
      <c r="GE139" s="34"/>
      <c r="GF139" s="34"/>
      <c r="GG139" s="34"/>
      <c r="GH139" s="34"/>
      <c r="GI139" s="34"/>
      <c r="GJ139" s="34"/>
      <c r="GK139" s="34"/>
      <c r="GL139" s="34"/>
      <c r="GM139" s="34"/>
      <c r="GN139" s="34"/>
      <c r="GO139" s="34"/>
      <c r="GP139" s="34"/>
      <c r="GQ139" s="34"/>
      <c r="GR139" s="34"/>
      <c r="GS139" s="34"/>
      <c r="GT139" s="34"/>
      <c r="GU139" s="34"/>
      <c r="GV139" s="34"/>
      <c r="GW139" s="34"/>
      <c r="GX139" s="34"/>
      <c r="GY139" s="34"/>
      <c r="GZ139" s="34"/>
      <c r="HA139" s="34"/>
      <c r="HB139" s="34"/>
      <c r="HC139" s="34"/>
      <c r="HD139" s="34"/>
      <c r="HE139" s="34"/>
      <c r="HF139" s="34"/>
      <c r="HG139" s="34"/>
      <c r="HH139" s="34"/>
      <c r="HI139" s="34"/>
      <c r="HJ139" s="34"/>
      <c r="HK139" s="34"/>
      <c r="HL139" s="34"/>
      <c r="HM139" s="34"/>
      <c r="HN139" s="34"/>
      <c r="HO139" s="34"/>
      <c r="HP139" s="34"/>
      <c r="HQ139" s="34"/>
      <c r="HR139" s="34"/>
      <c r="HS139" s="34"/>
      <c r="HT139" s="34"/>
      <c r="HU139" s="34"/>
      <c r="HV139" s="34"/>
      <c r="HW139" s="34"/>
      <c r="HX139" s="34"/>
      <c r="HY139" s="34"/>
      <c r="HZ139" s="34"/>
      <c r="IA139" s="34"/>
      <c r="IB139" s="34"/>
      <c r="IC139" s="34"/>
      <c r="ID139" s="34"/>
      <c r="IE139" s="34"/>
      <c r="IF139" s="34"/>
      <c r="IG139" s="34"/>
    </row>
    <row r="140" s="1" customFormat="1" ht="36" customHeight="1" spans="1:241">
      <c r="A140" s="27" t="s">
        <v>195</v>
      </c>
      <c r="B140" s="27" t="s">
        <v>196</v>
      </c>
      <c r="C140" s="21" t="s">
        <v>40</v>
      </c>
      <c r="D140" s="43">
        <v>2400000</v>
      </c>
      <c r="E140" s="23" t="s">
        <v>65</v>
      </c>
      <c r="F140" s="26">
        <v>2149152</v>
      </c>
      <c r="G140" s="25" t="s">
        <v>197</v>
      </c>
      <c r="H140" s="23">
        <f t="shared" si="1"/>
        <v>250848</v>
      </c>
      <c r="I140" s="35">
        <v>106</v>
      </c>
      <c r="J140" s="36">
        <v>54</v>
      </c>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c r="DZ140" s="34"/>
      <c r="EA140" s="34"/>
      <c r="EB140" s="34"/>
      <c r="EC140" s="34"/>
      <c r="ED140" s="34"/>
      <c r="EE140" s="34"/>
      <c r="EF140" s="34"/>
      <c r="EG140" s="34"/>
      <c r="EH140" s="34"/>
      <c r="EI140" s="34"/>
      <c r="EJ140" s="34"/>
      <c r="EK140" s="34"/>
      <c r="EL140" s="34"/>
      <c r="EM140" s="34"/>
      <c r="EN140" s="34"/>
      <c r="EO140" s="34"/>
      <c r="EP140" s="34"/>
      <c r="EQ140" s="34"/>
      <c r="ER140" s="34"/>
      <c r="ES140" s="34"/>
      <c r="ET140" s="34"/>
      <c r="EU140" s="34"/>
      <c r="EV140" s="34"/>
      <c r="EW140" s="34"/>
      <c r="EX140" s="34"/>
      <c r="EY140" s="34"/>
      <c r="EZ140" s="34"/>
      <c r="FA140" s="34"/>
      <c r="FB140" s="34"/>
      <c r="FC140" s="34"/>
      <c r="FD140" s="34"/>
      <c r="FE140" s="34"/>
      <c r="FF140" s="34"/>
      <c r="FG140" s="34"/>
      <c r="FH140" s="34"/>
      <c r="FI140" s="34"/>
      <c r="FJ140" s="34"/>
      <c r="FK140" s="34"/>
      <c r="FL140" s="34"/>
      <c r="FM140" s="34"/>
      <c r="FN140" s="34"/>
      <c r="FO140" s="34"/>
      <c r="FP140" s="34"/>
      <c r="FQ140" s="34"/>
      <c r="FR140" s="34"/>
      <c r="FS140" s="34"/>
      <c r="FT140" s="34"/>
      <c r="FU140" s="34"/>
      <c r="FV140" s="34"/>
      <c r="FW140" s="34"/>
      <c r="FX140" s="34"/>
      <c r="FY140" s="34"/>
      <c r="FZ140" s="34"/>
      <c r="GA140" s="34"/>
      <c r="GB140" s="34"/>
      <c r="GC140" s="34"/>
      <c r="GD140" s="34"/>
      <c r="GE140" s="34"/>
      <c r="GF140" s="34"/>
      <c r="GG140" s="34"/>
      <c r="GH140" s="34"/>
      <c r="GI140" s="34"/>
      <c r="GJ140" s="34"/>
      <c r="GK140" s="34"/>
      <c r="GL140" s="34"/>
      <c r="GM140" s="34"/>
      <c r="GN140" s="34"/>
      <c r="GO140" s="34"/>
      <c r="GP140" s="34"/>
      <c r="GQ140" s="34"/>
      <c r="GR140" s="34"/>
      <c r="GS140" s="34"/>
      <c r="GT140" s="34"/>
      <c r="GU140" s="34"/>
      <c r="GV140" s="34"/>
      <c r="GW140" s="34"/>
      <c r="GX140" s="34"/>
      <c r="GY140" s="34"/>
      <c r="GZ140" s="34"/>
      <c r="HA140" s="34"/>
      <c r="HB140" s="34"/>
      <c r="HC140" s="34"/>
      <c r="HD140" s="34"/>
      <c r="HE140" s="34"/>
      <c r="HF140" s="34"/>
      <c r="HG140" s="34"/>
      <c r="HH140" s="34"/>
      <c r="HI140" s="34"/>
      <c r="HJ140" s="34"/>
      <c r="HK140" s="34"/>
      <c r="HL140" s="34"/>
      <c r="HM140" s="34"/>
      <c r="HN140" s="34"/>
      <c r="HO140" s="34"/>
      <c r="HP140" s="34"/>
      <c r="HQ140" s="34"/>
      <c r="HR140" s="34"/>
      <c r="HS140" s="34"/>
      <c r="HT140" s="34"/>
      <c r="HU140" s="34"/>
      <c r="HV140" s="34"/>
      <c r="HW140" s="34"/>
      <c r="HX140" s="34"/>
      <c r="HY140" s="34"/>
      <c r="HZ140" s="34"/>
      <c r="IA140" s="34"/>
      <c r="IB140" s="34"/>
      <c r="IC140" s="34"/>
      <c r="ID140" s="34"/>
      <c r="IE140" s="34"/>
      <c r="IF140" s="34"/>
      <c r="IG140" s="34"/>
    </row>
    <row r="141" s="1" customFormat="1" ht="36" customHeight="1" spans="1:241">
      <c r="A141" s="27" t="s">
        <v>198</v>
      </c>
      <c r="B141" s="27" t="s">
        <v>199</v>
      </c>
      <c r="C141" s="21" t="s">
        <v>40</v>
      </c>
      <c r="D141" s="43">
        <v>5360000</v>
      </c>
      <c r="E141" s="23" t="s">
        <v>111</v>
      </c>
      <c r="F141" s="26">
        <v>2300000</v>
      </c>
      <c r="G141" s="25" t="s">
        <v>200</v>
      </c>
      <c r="H141" s="23">
        <f>D141-F141-F142-F143</f>
        <v>19055</v>
      </c>
      <c r="I141" s="35">
        <v>88</v>
      </c>
      <c r="J141" s="36">
        <v>51</v>
      </c>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c r="DW141" s="34"/>
      <c r="DX141" s="34"/>
      <c r="DY141" s="34"/>
      <c r="DZ141" s="34"/>
      <c r="EA141" s="34"/>
      <c r="EB141" s="34"/>
      <c r="EC141" s="34"/>
      <c r="ED141" s="34"/>
      <c r="EE141" s="34"/>
      <c r="EF141" s="34"/>
      <c r="EG141" s="34"/>
      <c r="EH141" s="34"/>
      <c r="EI141" s="34"/>
      <c r="EJ141" s="34"/>
      <c r="EK141" s="34"/>
      <c r="EL141" s="34"/>
      <c r="EM141" s="34"/>
      <c r="EN141" s="34"/>
      <c r="EO141" s="34"/>
      <c r="EP141" s="34"/>
      <c r="EQ141" s="34"/>
      <c r="ER141" s="34"/>
      <c r="ES141" s="34"/>
      <c r="ET141" s="34"/>
      <c r="EU141" s="34"/>
      <c r="EV141" s="34"/>
      <c r="EW141" s="34"/>
      <c r="EX141" s="34"/>
      <c r="EY141" s="34"/>
      <c r="EZ141" s="34"/>
      <c r="FA141" s="34"/>
      <c r="FB141" s="34"/>
      <c r="FC141" s="34"/>
      <c r="FD141" s="34"/>
      <c r="FE141" s="34"/>
      <c r="FF141" s="34"/>
      <c r="FG141" s="34"/>
      <c r="FH141" s="34"/>
      <c r="FI141" s="34"/>
      <c r="FJ141" s="34"/>
      <c r="FK141" s="34"/>
      <c r="FL141" s="34"/>
      <c r="FM141" s="34"/>
      <c r="FN141" s="34"/>
      <c r="FO141" s="34"/>
      <c r="FP141" s="34"/>
      <c r="FQ141" s="34"/>
      <c r="FR141" s="34"/>
      <c r="FS141" s="34"/>
      <c r="FT141" s="34"/>
      <c r="FU141" s="34"/>
      <c r="FV141" s="34"/>
      <c r="FW141" s="34"/>
      <c r="FX141" s="34"/>
      <c r="FY141" s="34"/>
      <c r="FZ141" s="34"/>
      <c r="GA141" s="34"/>
      <c r="GB141" s="34"/>
      <c r="GC141" s="34"/>
      <c r="GD141" s="34"/>
      <c r="GE141" s="34"/>
      <c r="GF141" s="34"/>
      <c r="GG141" s="34"/>
      <c r="GH141" s="34"/>
      <c r="GI141" s="34"/>
      <c r="GJ141" s="34"/>
      <c r="GK141" s="34"/>
      <c r="GL141" s="34"/>
      <c r="GM141" s="34"/>
      <c r="GN141" s="34"/>
      <c r="GO141" s="34"/>
      <c r="GP141" s="34"/>
      <c r="GQ141" s="34"/>
      <c r="GR141" s="34"/>
      <c r="GS141" s="34"/>
      <c r="GT141" s="34"/>
      <c r="GU141" s="34"/>
      <c r="GV141" s="34"/>
      <c r="GW141" s="34"/>
      <c r="GX141" s="34"/>
      <c r="GY141" s="34"/>
      <c r="GZ141" s="34"/>
      <c r="HA141" s="34"/>
      <c r="HB141" s="34"/>
      <c r="HC141" s="34"/>
      <c r="HD141" s="34"/>
      <c r="HE141" s="34"/>
      <c r="HF141" s="34"/>
      <c r="HG141" s="34"/>
      <c r="HH141" s="34"/>
      <c r="HI141" s="34"/>
      <c r="HJ141" s="34"/>
      <c r="HK141" s="34"/>
      <c r="HL141" s="34"/>
      <c r="HM141" s="34"/>
      <c r="HN141" s="34"/>
      <c r="HO141" s="34"/>
      <c r="HP141" s="34"/>
      <c r="HQ141" s="34"/>
      <c r="HR141" s="34"/>
      <c r="HS141" s="34"/>
      <c r="HT141" s="34"/>
      <c r="HU141" s="34"/>
      <c r="HV141" s="34"/>
      <c r="HW141" s="34"/>
      <c r="HX141" s="34"/>
      <c r="HY141" s="34"/>
      <c r="HZ141" s="34"/>
      <c r="IA141" s="34"/>
      <c r="IB141" s="34"/>
      <c r="IC141" s="34"/>
      <c r="ID141" s="34"/>
      <c r="IE141" s="34"/>
      <c r="IF141" s="34"/>
      <c r="IG141" s="34"/>
    </row>
    <row r="142" s="1" customFormat="1" ht="36" customHeight="1" spans="1:241">
      <c r="A142" s="27"/>
      <c r="B142" s="27"/>
      <c r="C142" s="21"/>
      <c r="D142" s="43"/>
      <c r="E142" s="23"/>
      <c r="F142" s="26">
        <f>4950000-F141</f>
        <v>2650000</v>
      </c>
      <c r="G142" s="25" t="s">
        <v>200</v>
      </c>
      <c r="H142" s="23"/>
      <c r="I142" s="35">
        <v>88</v>
      </c>
      <c r="J142" s="36">
        <v>51</v>
      </c>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c r="DZ142" s="34"/>
      <c r="EA142" s="34"/>
      <c r="EB142" s="34"/>
      <c r="EC142" s="34"/>
      <c r="ED142" s="34"/>
      <c r="EE142" s="34"/>
      <c r="EF142" s="34"/>
      <c r="EG142" s="34"/>
      <c r="EH142" s="34"/>
      <c r="EI142" s="34"/>
      <c r="EJ142" s="34"/>
      <c r="EK142" s="34"/>
      <c r="EL142" s="34"/>
      <c r="EM142" s="34"/>
      <c r="EN142" s="34"/>
      <c r="EO142" s="34"/>
      <c r="EP142" s="34"/>
      <c r="EQ142" s="34"/>
      <c r="ER142" s="34"/>
      <c r="ES142" s="34"/>
      <c r="ET142" s="34"/>
      <c r="EU142" s="34"/>
      <c r="EV142" s="34"/>
      <c r="EW142" s="34"/>
      <c r="EX142" s="34"/>
      <c r="EY142" s="34"/>
      <c r="EZ142" s="34"/>
      <c r="FA142" s="34"/>
      <c r="FB142" s="34"/>
      <c r="FC142" s="34"/>
      <c r="FD142" s="34"/>
      <c r="FE142" s="34"/>
      <c r="FF142" s="34"/>
      <c r="FG142" s="34"/>
      <c r="FH142" s="34"/>
      <c r="FI142" s="34"/>
      <c r="FJ142" s="34"/>
      <c r="FK142" s="34"/>
      <c r="FL142" s="34"/>
      <c r="FM142" s="34"/>
      <c r="FN142" s="34"/>
      <c r="FO142" s="34"/>
      <c r="FP142" s="34"/>
      <c r="FQ142" s="34"/>
      <c r="FR142" s="34"/>
      <c r="FS142" s="34"/>
      <c r="FT142" s="34"/>
      <c r="FU142" s="34"/>
      <c r="FV142" s="34"/>
      <c r="FW142" s="34"/>
      <c r="FX142" s="34"/>
      <c r="FY142" s="34"/>
      <c r="FZ142" s="34"/>
      <c r="GA142" s="34"/>
      <c r="GB142" s="34"/>
      <c r="GC142" s="34"/>
      <c r="GD142" s="34"/>
      <c r="GE142" s="34"/>
      <c r="GF142" s="34"/>
      <c r="GG142" s="34"/>
      <c r="GH142" s="34"/>
      <c r="GI142" s="34"/>
      <c r="GJ142" s="34"/>
      <c r="GK142" s="34"/>
      <c r="GL142" s="34"/>
      <c r="GM142" s="34"/>
      <c r="GN142" s="34"/>
      <c r="GO142" s="34"/>
      <c r="GP142" s="34"/>
      <c r="GQ142" s="34"/>
      <c r="GR142" s="34"/>
      <c r="GS142" s="34"/>
      <c r="GT142" s="34"/>
      <c r="GU142" s="34"/>
      <c r="GV142" s="34"/>
      <c r="GW142" s="34"/>
      <c r="GX142" s="34"/>
      <c r="GY142" s="34"/>
      <c r="GZ142" s="34"/>
      <c r="HA142" s="34"/>
      <c r="HB142" s="34"/>
      <c r="HC142" s="34"/>
      <c r="HD142" s="34"/>
      <c r="HE142" s="34"/>
      <c r="HF142" s="34"/>
      <c r="HG142" s="34"/>
      <c r="HH142" s="34"/>
      <c r="HI142" s="34"/>
      <c r="HJ142" s="34"/>
      <c r="HK142" s="34"/>
      <c r="HL142" s="34"/>
      <c r="HM142" s="34"/>
      <c r="HN142" s="34"/>
      <c r="HO142" s="34"/>
      <c r="HP142" s="34"/>
      <c r="HQ142" s="34"/>
      <c r="HR142" s="34"/>
      <c r="HS142" s="34"/>
      <c r="HT142" s="34"/>
      <c r="HU142" s="34"/>
      <c r="HV142" s="34"/>
      <c r="HW142" s="34"/>
      <c r="HX142" s="34"/>
      <c r="HY142" s="34"/>
      <c r="HZ142" s="34"/>
      <c r="IA142" s="34"/>
      <c r="IB142" s="34"/>
      <c r="IC142" s="34"/>
      <c r="ID142" s="34"/>
      <c r="IE142" s="34"/>
      <c r="IF142" s="34"/>
      <c r="IG142" s="34"/>
    </row>
    <row r="143" s="1" customFormat="1" ht="36" customHeight="1" spans="1:241">
      <c r="A143" s="27"/>
      <c r="B143" s="27"/>
      <c r="C143" s="21"/>
      <c r="D143" s="43"/>
      <c r="E143" s="23"/>
      <c r="F143" s="26">
        <v>390945</v>
      </c>
      <c r="G143" s="25" t="s">
        <v>201</v>
      </c>
      <c r="H143" s="23"/>
      <c r="I143" s="35">
        <v>124</v>
      </c>
      <c r="J143" s="36">
        <v>77</v>
      </c>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c r="FQ143" s="34"/>
      <c r="FR143" s="34"/>
      <c r="FS143" s="34"/>
      <c r="FT143" s="34"/>
      <c r="FU143" s="34"/>
      <c r="FV143" s="34"/>
      <c r="FW143" s="34"/>
      <c r="FX143" s="34"/>
      <c r="FY143" s="34"/>
      <c r="FZ143" s="34"/>
      <c r="GA143" s="34"/>
      <c r="GB143" s="34"/>
      <c r="GC143" s="34"/>
      <c r="GD143" s="34"/>
      <c r="GE143" s="34"/>
      <c r="GF143" s="34"/>
      <c r="GG143" s="34"/>
      <c r="GH143" s="34"/>
      <c r="GI143" s="34"/>
      <c r="GJ143" s="34"/>
      <c r="GK143" s="34"/>
      <c r="GL143" s="34"/>
      <c r="GM143" s="34"/>
      <c r="GN143" s="34"/>
      <c r="GO143" s="34"/>
      <c r="GP143" s="34"/>
      <c r="GQ143" s="34"/>
      <c r="GR143" s="34"/>
      <c r="GS143" s="34"/>
      <c r="GT143" s="34"/>
      <c r="GU143" s="34"/>
      <c r="GV143" s="34"/>
      <c r="GW143" s="34"/>
      <c r="GX143" s="34"/>
      <c r="GY143" s="34"/>
      <c r="GZ143" s="34"/>
      <c r="HA143" s="34"/>
      <c r="HB143" s="34"/>
      <c r="HC143" s="34"/>
      <c r="HD143" s="34"/>
      <c r="HE143" s="34"/>
      <c r="HF143" s="34"/>
      <c r="HG143" s="34"/>
      <c r="HH143" s="34"/>
      <c r="HI143" s="34"/>
      <c r="HJ143" s="34"/>
      <c r="HK143" s="34"/>
      <c r="HL143" s="34"/>
      <c r="HM143" s="34"/>
      <c r="HN143" s="34"/>
      <c r="HO143" s="34"/>
      <c r="HP143" s="34"/>
      <c r="HQ143" s="34"/>
      <c r="HR143" s="34"/>
      <c r="HS143" s="34"/>
      <c r="HT143" s="34"/>
      <c r="HU143" s="34"/>
      <c r="HV143" s="34"/>
      <c r="HW143" s="34"/>
      <c r="HX143" s="34"/>
      <c r="HY143" s="34"/>
      <c r="HZ143" s="34"/>
      <c r="IA143" s="34"/>
      <c r="IB143" s="34"/>
      <c r="IC143" s="34"/>
      <c r="ID143" s="34"/>
      <c r="IE143" s="34"/>
      <c r="IF143" s="34"/>
      <c r="IG143" s="34"/>
    </row>
    <row r="144" s="1" customFormat="1" ht="37" customHeight="1" spans="1:241">
      <c r="A144" s="27" t="s">
        <v>202</v>
      </c>
      <c r="B144" s="27" t="s">
        <v>203</v>
      </c>
      <c r="C144" s="21" t="s">
        <v>40</v>
      </c>
      <c r="D144" s="43">
        <v>38460000</v>
      </c>
      <c r="E144" s="23" t="s">
        <v>204</v>
      </c>
      <c r="F144" s="26">
        <v>20000000</v>
      </c>
      <c r="G144" s="25" t="s">
        <v>205</v>
      </c>
      <c r="H144" s="23">
        <f>D144-F144-F145</f>
        <v>17395000</v>
      </c>
      <c r="I144" s="35">
        <v>85</v>
      </c>
      <c r="J144" s="36" t="s">
        <v>206</v>
      </c>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34"/>
      <c r="EA144" s="34"/>
      <c r="EB144" s="34"/>
      <c r="EC144" s="34"/>
      <c r="ED144" s="34"/>
      <c r="EE144" s="34"/>
      <c r="EF144" s="34"/>
      <c r="EG144" s="34"/>
      <c r="EH144" s="34"/>
      <c r="EI144" s="34"/>
      <c r="EJ144" s="34"/>
      <c r="EK144" s="34"/>
      <c r="EL144" s="34"/>
      <c r="EM144" s="34"/>
      <c r="EN144" s="34"/>
      <c r="EO144" s="34"/>
      <c r="EP144" s="34"/>
      <c r="EQ144" s="34"/>
      <c r="ER144" s="34"/>
      <c r="ES144" s="34"/>
      <c r="ET144" s="34"/>
      <c r="EU144" s="34"/>
      <c r="EV144" s="34"/>
      <c r="EW144" s="34"/>
      <c r="EX144" s="34"/>
      <c r="EY144" s="34"/>
      <c r="EZ144" s="34"/>
      <c r="FA144" s="34"/>
      <c r="FB144" s="34"/>
      <c r="FC144" s="34"/>
      <c r="FD144" s="34"/>
      <c r="FE144" s="34"/>
      <c r="FF144" s="34"/>
      <c r="FG144" s="34"/>
      <c r="FH144" s="34"/>
      <c r="FI144" s="34"/>
      <c r="FJ144" s="34"/>
      <c r="FK144" s="34"/>
      <c r="FL144" s="34"/>
      <c r="FM144" s="34"/>
      <c r="FN144" s="34"/>
      <c r="FO144" s="34"/>
      <c r="FP144" s="34"/>
      <c r="FQ144" s="34"/>
      <c r="FR144" s="34"/>
      <c r="FS144" s="34"/>
      <c r="FT144" s="34"/>
      <c r="FU144" s="34"/>
      <c r="FV144" s="34"/>
      <c r="FW144" s="34"/>
      <c r="FX144" s="34"/>
      <c r="FY144" s="34"/>
      <c r="FZ144" s="34"/>
      <c r="GA144" s="34"/>
      <c r="GB144" s="34"/>
      <c r="GC144" s="34"/>
      <c r="GD144" s="34"/>
      <c r="GE144" s="34"/>
      <c r="GF144" s="34"/>
      <c r="GG144" s="34"/>
      <c r="GH144" s="34"/>
      <c r="GI144" s="34"/>
      <c r="GJ144" s="34"/>
      <c r="GK144" s="34"/>
      <c r="GL144" s="34"/>
      <c r="GM144" s="34"/>
      <c r="GN144" s="34"/>
      <c r="GO144" s="34"/>
      <c r="GP144" s="34"/>
      <c r="GQ144" s="34"/>
      <c r="GR144" s="34"/>
      <c r="GS144" s="34"/>
      <c r="GT144" s="34"/>
      <c r="GU144" s="34"/>
      <c r="GV144" s="34"/>
      <c r="GW144" s="34"/>
      <c r="GX144" s="34"/>
      <c r="GY144" s="34"/>
      <c r="GZ144" s="34"/>
      <c r="HA144" s="34"/>
      <c r="HB144" s="34"/>
      <c r="HC144" s="34"/>
      <c r="HD144" s="34"/>
      <c r="HE144" s="34"/>
      <c r="HF144" s="34"/>
      <c r="HG144" s="34"/>
      <c r="HH144" s="34"/>
      <c r="HI144" s="34"/>
      <c r="HJ144" s="34"/>
      <c r="HK144" s="34"/>
      <c r="HL144" s="34"/>
      <c r="HM144" s="34"/>
      <c r="HN144" s="34"/>
      <c r="HO144" s="34"/>
      <c r="HP144" s="34"/>
      <c r="HQ144" s="34"/>
      <c r="HR144" s="34"/>
      <c r="HS144" s="34"/>
      <c r="HT144" s="34"/>
      <c r="HU144" s="34"/>
      <c r="HV144" s="34"/>
      <c r="HW144" s="34"/>
      <c r="HX144" s="34"/>
      <c r="HY144" s="34"/>
      <c r="HZ144" s="34"/>
      <c r="IA144" s="34"/>
      <c r="IB144" s="34"/>
      <c r="IC144" s="34"/>
      <c r="ID144" s="34"/>
      <c r="IE144" s="34"/>
      <c r="IF144" s="34"/>
      <c r="IG144" s="34"/>
    </row>
    <row r="145" s="1" customFormat="1" ht="37" customHeight="1" spans="1:241">
      <c r="A145" s="27"/>
      <c r="B145" s="27"/>
      <c r="C145" s="21"/>
      <c r="D145" s="43"/>
      <c r="E145" s="23" t="s">
        <v>207</v>
      </c>
      <c r="F145" s="26">
        <v>1065000</v>
      </c>
      <c r="G145" s="25" t="s">
        <v>208</v>
      </c>
      <c r="H145" s="23"/>
      <c r="I145" s="35">
        <v>121</v>
      </c>
      <c r="J145" s="36">
        <v>78</v>
      </c>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4"/>
      <c r="DB145" s="34"/>
      <c r="DC145" s="34"/>
      <c r="DD145" s="34"/>
      <c r="DE145" s="34"/>
      <c r="DF145" s="34"/>
      <c r="DG145" s="34"/>
      <c r="DH145" s="34"/>
      <c r="DI145" s="34"/>
      <c r="DJ145" s="34"/>
      <c r="DK145" s="34"/>
      <c r="DL145" s="34"/>
      <c r="DM145" s="34"/>
      <c r="DN145" s="34"/>
      <c r="DO145" s="34"/>
      <c r="DP145" s="34"/>
      <c r="DQ145" s="34"/>
      <c r="DR145" s="34"/>
      <c r="DS145" s="34"/>
      <c r="DT145" s="34"/>
      <c r="DU145" s="34"/>
      <c r="DV145" s="34"/>
      <c r="DW145" s="34"/>
      <c r="DX145" s="34"/>
      <c r="DY145" s="34"/>
      <c r="DZ145" s="34"/>
      <c r="EA145" s="34"/>
      <c r="EB145" s="34"/>
      <c r="EC145" s="34"/>
      <c r="ED145" s="34"/>
      <c r="EE145" s="34"/>
      <c r="EF145" s="34"/>
      <c r="EG145" s="34"/>
      <c r="EH145" s="34"/>
      <c r="EI145" s="34"/>
      <c r="EJ145" s="34"/>
      <c r="EK145" s="34"/>
      <c r="EL145" s="34"/>
      <c r="EM145" s="34"/>
      <c r="EN145" s="34"/>
      <c r="EO145" s="34"/>
      <c r="EP145" s="34"/>
      <c r="EQ145" s="34"/>
      <c r="ER145" s="34"/>
      <c r="ES145" s="34"/>
      <c r="ET145" s="34"/>
      <c r="EU145" s="34"/>
      <c r="EV145" s="34"/>
      <c r="EW145" s="34"/>
      <c r="EX145" s="34"/>
      <c r="EY145" s="34"/>
      <c r="EZ145" s="34"/>
      <c r="FA145" s="34"/>
      <c r="FB145" s="34"/>
      <c r="FC145" s="34"/>
      <c r="FD145" s="34"/>
      <c r="FE145" s="34"/>
      <c r="FF145" s="34"/>
      <c r="FG145" s="34"/>
      <c r="FH145" s="34"/>
      <c r="FI145" s="34"/>
      <c r="FJ145" s="34"/>
      <c r="FK145" s="34"/>
      <c r="FL145" s="34"/>
      <c r="FM145" s="34"/>
      <c r="FN145" s="34"/>
      <c r="FO145" s="34"/>
      <c r="FP145" s="34"/>
      <c r="FQ145" s="34"/>
      <c r="FR145" s="34"/>
      <c r="FS145" s="34"/>
      <c r="FT145" s="34"/>
      <c r="FU145" s="34"/>
      <c r="FV145" s="34"/>
      <c r="FW145" s="34"/>
      <c r="FX145" s="34"/>
      <c r="FY145" s="34"/>
      <c r="FZ145" s="34"/>
      <c r="GA145" s="34"/>
      <c r="GB145" s="34"/>
      <c r="GC145" s="34"/>
      <c r="GD145" s="34"/>
      <c r="GE145" s="34"/>
      <c r="GF145" s="34"/>
      <c r="GG145" s="34"/>
      <c r="GH145" s="34"/>
      <c r="GI145" s="34"/>
      <c r="GJ145" s="34"/>
      <c r="GK145" s="34"/>
      <c r="GL145" s="34"/>
      <c r="GM145" s="34"/>
      <c r="GN145" s="34"/>
      <c r="GO145" s="34"/>
      <c r="GP145" s="34"/>
      <c r="GQ145" s="34"/>
      <c r="GR145" s="34"/>
      <c r="GS145" s="34"/>
      <c r="GT145" s="34"/>
      <c r="GU145" s="34"/>
      <c r="GV145" s="34"/>
      <c r="GW145" s="34"/>
      <c r="GX145" s="34"/>
      <c r="GY145" s="34"/>
      <c r="GZ145" s="34"/>
      <c r="HA145" s="34"/>
      <c r="HB145" s="34"/>
      <c r="HC145" s="34"/>
      <c r="HD145" s="34"/>
      <c r="HE145" s="34"/>
      <c r="HF145" s="34"/>
      <c r="HG145" s="34"/>
      <c r="HH145" s="34"/>
      <c r="HI145" s="34"/>
      <c r="HJ145" s="34"/>
      <c r="HK145" s="34"/>
      <c r="HL145" s="34"/>
      <c r="HM145" s="34"/>
      <c r="HN145" s="34"/>
      <c r="HO145" s="34"/>
      <c r="HP145" s="34"/>
      <c r="HQ145" s="34"/>
      <c r="HR145" s="34"/>
      <c r="HS145" s="34"/>
      <c r="HT145" s="34"/>
      <c r="HU145" s="34"/>
      <c r="HV145" s="34"/>
      <c r="HW145" s="34"/>
      <c r="HX145" s="34"/>
      <c r="HY145" s="34"/>
      <c r="HZ145" s="34"/>
      <c r="IA145" s="34"/>
      <c r="IB145" s="34"/>
      <c r="IC145" s="34"/>
      <c r="ID145" s="34"/>
      <c r="IE145" s="34"/>
      <c r="IF145" s="34"/>
      <c r="IG145" s="34"/>
    </row>
    <row r="146" s="1" customFormat="1" ht="36" customHeight="1" spans="1:241">
      <c r="A146" s="27" t="s">
        <v>209</v>
      </c>
      <c r="B146" s="27" t="s">
        <v>210</v>
      </c>
      <c r="C146" s="21" t="s">
        <v>40</v>
      </c>
      <c r="D146" s="43">
        <v>310000</v>
      </c>
      <c r="E146" s="23" t="s">
        <v>129</v>
      </c>
      <c r="F146" s="26">
        <v>90000</v>
      </c>
      <c r="G146" s="25" t="s">
        <v>121</v>
      </c>
      <c r="H146" s="23">
        <f t="shared" ref="H146:H150" si="2">D146-F146</f>
        <v>220000</v>
      </c>
      <c r="I146" s="35">
        <v>124</v>
      </c>
      <c r="J146" s="36">
        <v>77</v>
      </c>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34"/>
      <c r="DE146" s="34"/>
      <c r="DF146" s="34"/>
      <c r="DG146" s="34"/>
      <c r="DH146" s="34"/>
      <c r="DI146" s="34"/>
      <c r="DJ146" s="34"/>
      <c r="DK146" s="34"/>
      <c r="DL146" s="34"/>
      <c r="DM146" s="34"/>
      <c r="DN146" s="34"/>
      <c r="DO146" s="34"/>
      <c r="DP146" s="34"/>
      <c r="DQ146" s="34"/>
      <c r="DR146" s="34"/>
      <c r="DS146" s="34"/>
      <c r="DT146" s="34"/>
      <c r="DU146" s="34"/>
      <c r="DV146" s="34"/>
      <c r="DW146" s="34"/>
      <c r="DX146" s="34"/>
      <c r="DY146" s="34"/>
      <c r="DZ146" s="34"/>
      <c r="EA146" s="34"/>
      <c r="EB146" s="34"/>
      <c r="EC146" s="34"/>
      <c r="ED146" s="34"/>
      <c r="EE146" s="34"/>
      <c r="EF146" s="34"/>
      <c r="EG146" s="34"/>
      <c r="EH146" s="34"/>
      <c r="EI146" s="34"/>
      <c r="EJ146" s="34"/>
      <c r="EK146" s="34"/>
      <c r="EL146" s="34"/>
      <c r="EM146" s="34"/>
      <c r="EN146" s="34"/>
      <c r="EO146" s="34"/>
      <c r="EP146" s="34"/>
      <c r="EQ146" s="34"/>
      <c r="ER146" s="34"/>
      <c r="ES146" s="34"/>
      <c r="ET146" s="34"/>
      <c r="EU146" s="34"/>
      <c r="EV146" s="34"/>
      <c r="EW146" s="34"/>
      <c r="EX146" s="34"/>
      <c r="EY146" s="34"/>
      <c r="EZ146" s="34"/>
      <c r="FA146" s="34"/>
      <c r="FB146" s="34"/>
      <c r="FC146" s="34"/>
      <c r="FD146" s="34"/>
      <c r="FE146" s="34"/>
      <c r="FF146" s="34"/>
      <c r="FG146" s="34"/>
      <c r="FH146" s="34"/>
      <c r="FI146" s="34"/>
      <c r="FJ146" s="34"/>
      <c r="FK146" s="34"/>
      <c r="FL146" s="34"/>
      <c r="FM146" s="34"/>
      <c r="FN146" s="34"/>
      <c r="FO146" s="34"/>
      <c r="FP146" s="34"/>
      <c r="FQ146" s="34"/>
      <c r="FR146" s="34"/>
      <c r="FS146" s="34"/>
      <c r="FT146" s="34"/>
      <c r="FU146" s="34"/>
      <c r="FV146" s="34"/>
      <c r="FW146" s="34"/>
      <c r="FX146" s="34"/>
      <c r="FY146" s="34"/>
      <c r="FZ146" s="34"/>
      <c r="GA146" s="34"/>
      <c r="GB146" s="34"/>
      <c r="GC146" s="34"/>
      <c r="GD146" s="34"/>
      <c r="GE146" s="34"/>
      <c r="GF146" s="34"/>
      <c r="GG146" s="34"/>
      <c r="GH146" s="34"/>
      <c r="GI146" s="34"/>
      <c r="GJ146" s="34"/>
      <c r="GK146" s="34"/>
      <c r="GL146" s="34"/>
      <c r="GM146" s="34"/>
      <c r="GN146" s="34"/>
      <c r="GO146" s="34"/>
      <c r="GP146" s="34"/>
      <c r="GQ146" s="34"/>
      <c r="GR146" s="34"/>
      <c r="GS146" s="34"/>
      <c r="GT146" s="34"/>
      <c r="GU146" s="34"/>
      <c r="GV146" s="34"/>
      <c r="GW146" s="34"/>
      <c r="GX146" s="34"/>
      <c r="GY146" s="34"/>
      <c r="GZ146" s="34"/>
      <c r="HA146" s="34"/>
      <c r="HB146" s="34"/>
      <c r="HC146" s="34"/>
      <c r="HD146" s="34"/>
      <c r="HE146" s="34"/>
      <c r="HF146" s="34"/>
      <c r="HG146" s="34"/>
      <c r="HH146" s="34"/>
      <c r="HI146" s="34"/>
      <c r="HJ146" s="34"/>
      <c r="HK146" s="34"/>
      <c r="HL146" s="34"/>
      <c r="HM146" s="34"/>
      <c r="HN146" s="34"/>
      <c r="HO146" s="34"/>
      <c r="HP146" s="34"/>
      <c r="HQ146" s="34"/>
      <c r="HR146" s="34"/>
      <c r="HS146" s="34"/>
      <c r="HT146" s="34"/>
      <c r="HU146" s="34"/>
      <c r="HV146" s="34"/>
      <c r="HW146" s="34"/>
      <c r="HX146" s="34"/>
      <c r="HY146" s="34"/>
      <c r="HZ146" s="34"/>
      <c r="IA146" s="34"/>
      <c r="IB146" s="34"/>
      <c r="IC146" s="34"/>
      <c r="ID146" s="34"/>
      <c r="IE146" s="34"/>
      <c r="IF146" s="34"/>
      <c r="IG146" s="34"/>
    </row>
    <row r="147" s="1" customFormat="1" ht="28" customHeight="1" spans="1:241">
      <c r="A147" s="44" t="s">
        <v>211</v>
      </c>
      <c r="B147" s="45" t="s">
        <v>212</v>
      </c>
      <c r="C147" s="21"/>
      <c r="D147" s="40">
        <v>420000</v>
      </c>
      <c r="E147" s="23"/>
      <c r="F147" s="26"/>
      <c r="G147" s="25"/>
      <c r="H147" s="23">
        <f t="shared" si="2"/>
        <v>420000</v>
      </c>
      <c r="I147" s="35"/>
      <c r="J147" s="36">
        <v>78</v>
      </c>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4"/>
      <c r="DB147" s="34"/>
      <c r="DC147" s="34"/>
      <c r="DD147" s="34"/>
      <c r="DE147" s="34"/>
      <c r="DF147" s="34"/>
      <c r="DG147" s="34"/>
      <c r="DH147" s="34"/>
      <c r="DI147" s="34"/>
      <c r="DJ147" s="34"/>
      <c r="DK147" s="34"/>
      <c r="DL147" s="34"/>
      <c r="DM147" s="34"/>
      <c r="DN147" s="34"/>
      <c r="DO147" s="34"/>
      <c r="DP147" s="34"/>
      <c r="DQ147" s="34"/>
      <c r="DR147" s="34"/>
      <c r="DS147" s="34"/>
      <c r="DT147" s="34"/>
      <c r="DU147" s="34"/>
      <c r="DV147" s="34"/>
      <c r="DW147" s="34"/>
      <c r="DX147" s="34"/>
      <c r="DY147" s="34"/>
      <c r="DZ147" s="34"/>
      <c r="EA147" s="34"/>
      <c r="EB147" s="34"/>
      <c r="EC147" s="34"/>
      <c r="ED147" s="34"/>
      <c r="EE147" s="34"/>
      <c r="EF147" s="34"/>
      <c r="EG147" s="34"/>
      <c r="EH147" s="34"/>
      <c r="EI147" s="34"/>
      <c r="EJ147" s="34"/>
      <c r="EK147" s="34"/>
      <c r="EL147" s="34"/>
      <c r="EM147" s="34"/>
      <c r="EN147" s="34"/>
      <c r="EO147" s="34"/>
      <c r="EP147" s="34"/>
      <c r="EQ147" s="34"/>
      <c r="ER147" s="34"/>
      <c r="ES147" s="34"/>
      <c r="ET147" s="34"/>
      <c r="EU147" s="34"/>
      <c r="EV147" s="34"/>
      <c r="EW147" s="34"/>
      <c r="EX147" s="34"/>
      <c r="EY147" s="34"/>
      <c r="EZ147" s="34"/>
      <c r="FA147" s="34"/>
      <c r="FB147" s="34"/>
      <c r="FC147" s="34"/>
      <c r="FD147" s="34"/>
      <c r="FE147" s="34"/>
      <c r="FF147" s="34"/>
      <c r="FG147" s="34"/>
      <c r="FH147" s="34"/>
      <c r="FI147" s="34"/>
      <c r="FJ147" s="34"/>
      <c r="FK147" s="34"/>
      <c r="FL147" s="34"/>
      <c r="FM147" s="34"/>
      <c r="FN147" s="34"/>
      <c r="FO147" s="34"/>
      <c r="FP147" s="34"/>
      <c r="FQ147" s="34"/>
      <c r="FR147" s="34"/>
      <c r="FS147" s="34"/>
      <c r="FT147" s="34"/>
      <c r="FU147" s="34"/>
      <c r="FV147" s="34"/>
      <c r="FW147" s="34"/>
      <c r="FX147" s="34"/>
      <c r="FY147" s="34"/>
      <c r="FZ147" s="34"/>
      <c r="GA147" s="34"/>
      <c r="GB147" s="34"/>
      <c r="GC147" s="34"/>
      <c r="GD147" s="34"/>
      <c r="GE147" s="34"/>
      <c r="GF147" s="34"/>
      <c r="GG147" s="34"/>
      <c r="GH147" s="34"/>
      <c r="GI147" s="34"/>
      <c r="GJ147" s="34"/>
      <c r="GK147" s="34"/>
      <c r="GL147" s="34"/>
      <c r="GM147" s="34"/>
      <c r="GN147" s="34"/>
      <c r="GO147" s="34"/>
      <c r="GP147" s="34"/>
      <c r="GQ147" s="34"/>
      <c r="GR147" s="34"/>
      <c r="GS147" s="34"/>
      <c r="GT147" s="34"/>
      <c r="GU147" s="34"/>
      <c r="GV147" s="34"/>
      <c r="GW147" s="34"/>
      <c r="GX147" s="34"/>
      <c r="GY147" s="34"/>
      <c r="GZ147" s="34"/>
      <c r="HA147" s="34"/>
      <c r="HB147" s="34"/>
      <c r="HC147" s="34"/>
      <c r="HD147" s="34"/>
      <c r="HE147" s="34"/>
      <c r="HF147" s="34"/>
      <c r="HG147" s="34"/>
      <c r="HH147" s="34"/>
      <c r="HI147" s="34"/>
      <c r="HJ147" s="34"/>
      <c r="HK147" s="34"/>
      <c r="HL147" s="34"/>
      <c r="HM147" s="34"/>
      <c r="HN147" s="34"/>
      <c r="HO147" s="34"/>
      <c r="HP147" s="34"/>
      <c r="HQ147" s="34"/>
      <c r="HR147" s="34"/>
      <c r="HS147" s="34"/>
      <c r="HT147" s="34"/>
      <c r="HU147" s="34"/>
      <c r="HV147" s="34"/>
      <c r="HW147" s="34"/>
      <c r="HX147" s="34"/>
      <c r="HY147" s="34"/>
      <c r="HZ147" s="34"/>
      <c r="IA147" s="34"/>
      <c r="IB147" s="34"/>
      <c r="IC147" s="34"/>
      <c r="ID147" s="34"/>
      <c r="IE147" s="34"/>
      <c r="IF147" s="34"/>
      <c r="IG147" s="34"/>
    </row>
    <row r="148" s="1" customFormat="1" ht="28" customHeight="1" spans="1:241">
      <c r="A148" s="44" t="s">
        <v>213</v>
      </c>
      <c r="B148" s="45" t="s">
        <v>214</v>
      </c>
      <c r="C148" s="21"/>
      <c r="D148" s="40">
        <v>730000</v>
      </c>
      <c r="E148" s="23"/>
      <c r="F148" s="26"/>
      <c r="G148" s="25"/>
      <c r="H148" s="23">
        <f t="shared" si="2"/>
        <v>730000</v>
      </c>
      <c r="I148" s="35"/>
      <c r="J148" s="36"/>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c r="CE148" s="34"/>
      <c r="CF148" s="34"/>
      <c r="CG148" s="34"/>
      <c r="CH148" s="34"/>
      <c r="CI148" s="34"/>
      <c r="CJ148" s="34"/>
      <c r="CK148" s="34"/>
      <c r="CL148" s="34"/>
      <c r="CM148" s="34"/>
      <c r="CN148" s="34"/>
      <c r="CO148" s="34"/>
      <c r="CP148" s="34"/>
      <c r="CQ148" s="34"/>
      <c r="CR148" s="34"/>
      <c r="CS148" s="34"/>
      <c r="CT148" s="34"/>
      <c r="CU148" s="34"/>
      <c r="CV148" s="34"/>
      <c r="CW148" s="34"/>
      <c r="CX148" s="34"/>
      <c r="CY148" s="34"/>
      <c r="CZ148" s="34"/>
      <c r="DA148" s="34"/>
      <c r="DB148" s="34"/>
      <c r="DC148" s="34"/>
      <c r="DD148" s="34"/>
      <c r="DE148" s="34"/>
      <c r="DF148" s="34"/>
      <c r="DG148" s="34"/>
      <c r="DH148" s="34"/>
      <c r="DI148" s="34"/>
      <c r="DJ148" s="34"/>
      <c r="DK148" s="34"/>
      <c r="DL148" s="34"/>
      <c r="DM148" s="34"/>
      <c r="DN148" s="34"/>
      <c r="DO148" s="34"/>
      <c r="DP148" s="34"/>
      <c r="DQ148" s="34"/>
      <c r="DR148" s="34"/>
      <c r="DS148" s="34"/>
      <c r="DT148" s="34"/>
      <c r="DU148" s="34"/>
      <c r="DV148" s="34"/>
      <c r="DW148" s="34"/>
      <c r="DX148" s="34"/>
      <c r="DY148" s="34"/>
      <c r="DZ148" s="34"/>
      <c r="EA148" s="34"/>
      <c r="EB148" s="34"/>
      <c r="EC148" s="34"/>
      <c r="ED148" s="34"/>
      <c r="EE148" s="34"/>
      <c r="EF148" s="34"/>
      <c r="EG148" s="34"/>
      <c r="EH148" s="34"/>
      <c r="EI148" s="34"/>
      <c r="EJ148" s="34"/>
      <c r="EK148" s="34"/>
      <c r="EL148" s="34"/>
      <c r="EM148" s="34"/>
      <c r="EN148" s="34"/>
      <c r="EO148" s="34"/>
      <c r="EP148" s="34"/>
      <c r="EQ148" s="34"/>
      <c r="ER148" s="34"/>
      <c r="ES148" s="34"/>
      <c r="ET148" s="34"/>
      <c r="EU148" s="34"/>
      <c r="EV148" s="34"/>
      <c r="EW148" s="34"/>
      <c r="EX148" s="34"/>
      <c r="EY148" s="34"/>
      <c r="EZ148" s="34"/>
      <c r="FA148" s="34"/>
      <c r="FB148" s="34"/>
      <c r="FC148" s="34"/>
      <c r="FD148" s="34"/>
      <c r="FE148" s="34"/>
      <c r="FF148" s="34"/>
      <c r="FG148" s="34"/>
      <c r="FH148" s="34"/>
      <c r="FI148" s="34"/>
      <c r="FJ148" s="34"/>
      <c r="FK148" s="34"/>
      <c r="FL148" s="34"/>
      <c r="FM148" s="34"/>
      <c r="FN148" s="34"/>
      <c r="FO148" s="34"/>
      <c r="FP148" s="34"/>
      <c r="FQ148" s="34"/>
      <c r="FR148" s="34"/>
      <c r="FS148" s="34"/>
      <c r="FT148" s="34"/>
      <c r="FU148" s="34"/>
      <c r="FV148" s="34"/>
      <c r="FW148" s="34"/>
      <c r="FX148" s="34"/>
      <c r="FY148" s="34"/>
      <c r="FZ148" s="34"/>
      <c r="GA148" s="34"/>
      <c r="GB148" s="34"/>
      <c r="GC148" s="34"/>
      <c r="GD148" s="34"/>
      <c r="GE148" s="34"/>
      <c r="GF148" s="34"/>
      <c r="GG148" s="34"/>
      <c r="GH148" s="34"/>
      <c r="GI148" s="34"/>
      <c r="GJ148" s="34"/>
      <c r="GK148" s="34"/>
      <c r="GL148" s="34"/>
      <c r="GM148" s="34"/>
      <c r="GN148" s="34"/>
      <c r="GO148" s="34"/>
      <c r="GP148" s="34"/>
      <c r="GQ148" s="34"/>
      <c r="GR148" s="34"/>
      <c r="GS148" s="34"/>
      <c r="GT148" s="34"/>
      <c r="GU148" s="34"/>
      <c r="GV148" s="34"/>
      <c r="GW148" s="34"/>
      <c r="GX148" s="34"/>
      <c r="GY148" s="34"/>
      <c r="GZ148" s="34"/>
      <c r="HA148" s="34"/>
      <c r="HB148" s="34"/>
      <c r="HC148" s="34"/>
      <c r="HD148" s="34"/>
      <c r="HE148" s="34"/>
      <c r="HF148" s="34"/>
      <c r="HG148" s="34"/>
      <c r="HH148" s="34"/>
      <c r="HI148" s="34"/>
      <c r="HJ148" s="34"/>
      <c r="HK148" s="34"/>
      <c r="HL148" s="34"/>
      <c r="HM148" s="34"/>
      <c r="HN148" s="34"/>
      <c r="HO148" s="34"/>
      <c r="HP148" s="34"/>
      <c r="HQ148" s="34"/>
      <c r="HR148" s="34"/>
      <c r="HS148" s="34"/>
      <c r="HT148" s="34"/>
      <c r="HU148" s="34"/>
      <c r="HV148" s="34"/>
      <c r="HW148" s="34"/>
      <c r="HX148" s="34"/>
      <c r="HY148" s="34"/>
      <c r="HZ148" s="34"/>
      <c r="IA148" s="34"/>
      <c r="IB148" s="34"/>
      <c r="IC148" s="34"/>
      <c r="ID148" s="34"/>
      <c r="IE148" s="34"/>
      <c r="IF148" s="34"/>
      <c r="IG148" s="34"/>
    </row>
    <row r="149" s="1" customFormat="1" ht="28" customHeight="1" spans="1:241">
      <c r="A149" s="44" t="s">
        <v>215</v>
      </c>
      <c r="B149" s="45" t="s">
        <v>216</v>
      </c>
      <c r="C149" s="21"/>
      <c r="D149" s="40">
        <v>167000</v>
      </c>
      <c r="E149" s="23"/>
      <c r="F149" s="26"/>
      <c r="G149" s="25"/>
      <c r="H149" s="23">
        <f t="shared" si="2"/>
        <v>167000</v>
      </c>
      <c r="I149" s="35"/>
      <c r="J149" s="36"/>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c r="BQ149" s="34"/>
      <c r="BR149" s="34"/>
      <c r="BS149" s="34"/>
      <c r="BT149" s="34"/>
      <c r="BU149" s="34"/>
      <c r="BV149" s="34"/>
      <c r="BW149" s="34"/>
      <c r="BX149" s="34"/>
      <c r="BY149" s="34"/>
      <c r="BZ149" s="34"/>
      <c r="CA149" s="34"/>
      <c r="CB149" s="34"/>
      <c r="CC149" s="34"/>
      <c r="CD149" s="34"/>
      <c r="CE149" s="34"/>
      <c r="CF149" s="34"/>
      <c r="CG149" s="34"/>
      <c r="CH149" s="34"/>
      <c r="CI149" s="34"/>
      <c r="CJ149" s="34"/>
      <c r="CK149" s="34"/>
      <c r="CL149" s="34"/>
      <c r="CM149" s="34"/>
      <c r="CN149" s="34"/>
      <c r="CO149" s="34"/>
      <c r="CP149" s="34"/>
      <c r="CQ149" s="34"/>
      <c r="CR149" s="34"/>
      <c r="CS149" s="34"/>
      <c r="CT149" s="34"/>
      <c r="CU149" s="34"/>
      <c r="CV149" s="34"/>
      <c r="CW149" s="34"/>
      <c r="CX149" s="34"/>
      <c r="CY149" s="34"/>
      <c r="CZ149" s="34"/>
      <c r="DA149" s="34"/>
      <c r="DB149" s="34"/>
      <c r="DC149" s="34"/>
      <c r="DD149" s="34"/>
      <c r="DE149" s="34"/>
      <c r="DF149" s="34"/>
      <c r="DG149" s="34"/>
      <c r="DH149" s="34"/>
      <c r="DI149" s="34"/>
      <c r="DJ149" s="34"/>
      <c r="DK149" s="34"/>
      <c r="DL149" s="34"/>
      <c r="DM149" s="34"/>
      <c r="DN149" s="34"/>
      <c r="DO149" s="34"/>
      <c r="DP149" s="34"/>
      <c r="DQ149" s="34"/>
      <c r="DR149" s="34"/>
      <c r="DS149" s="34"/>
      <c r="DT149" s="34"/>
      <c r="DU149" s="34"/>
      <c r="DV149" s="34"/>
      <c r="DW149" s="34"/>
      <c r="DX149" s="34"/>
      <c r="DY149" s="34"/>
      <c r="DZ149" s="34"/>
      <c r="EA149" s="34"/>
      <c r="EB149" s="34"/>
      <c r="EC149" s="34"/>
      <c r="ED149" s="34"/>
      <c r="EE149" s="34"/>
      <c r="EF149" s="34"/>
      <c r="EG149" s="34"/>
      <c r="EH149" s="34"/>
      <c r="EI149" s="34"/>
      <c r="EJ149" s="34"/>
      <c r="EK149" s="34"/>
      <c r="EL149" s="34"/>
      <c r="EM149" s="34"/>
      <c r="EN149" s="34"/>
      <c r="EO149" s="34"/>
      <c r="EP149" s="34"/>
      <c r="EQ149" s="34"/>
      <c r="ER149" s="34"/>
      <c r="ES149" s="34"/>
      <c r="ET149" s="34"/>
      <c r="EU149" s="34"/>
      <c r="EV149" s="34"/>
      <c r="EW149" s="34"/>
      <c r="EX149" s="34"/>
      <c r="EY149" s="34"/>
      <c r="EZ149" s="34"/>
      <c r="FA149" s="34"/>
      <c r="FB149" s="34"/>
      <c r="FC149" s="34"/>
      <c r="FD149" s="34"/>
      <c r="FE149" s="34"/>
      <c r="FF149" s="34"/>
      <c r="FG149" s="34"/>
      <c r="FH149" s="34"/>
      <c r="FI149" s="34"/>
      <c r="FJ149" s="34"/>
      <c r="FK149" s="34"/>
      <c r="FL149" s="34"/>
      <c r="FM149" s="34"/>
      <c r="FN149" s="34"/>
      <c r="FO149" s="34"/>
      <c r="FP149" s="34"/>
      <c r="FQ149" s="34"/>
      <c r="FR149" s="34"/>
      <c r="FS149" s="34"/>
      <c r="FT149" s="34"/>
      <c r="FU149" s="34"/>
      <c r="FV149" s="34"/>
      <c r="FW149" s="34"/>
      <c r="FX149" s="34"/>
      <c r="FY149" s="34"/>
      <c r="FZ149" s="34"/>
      <c r="GA149" s="34"/>
      <c r="GB149" s="34"/>
      <c r="GC149" s="34"/>
      <c r="GD149" s="34"/>
      <c r="GE149" s="34"/>
      <c r="GF149" s="34"/>
      <c r="GG149" s="34"/>
      <c r="GH149" s="34"/>
      <c r="GI149" s="34"/>
      <c r="GJ149" s="34"/>
      <c r="GK149" s="34"/>
      <c r="GL149" s="34"/>
      <c r="GM149" s="34"/>
      <c r="GN149" s="34"/>
      <c r="GO149" s="34"/>
      <c r="GP149" s="34"/>
      <c r="GQ149" s="34"/>
      <c r="GR149" s="34"/>
      <c r="GS149" s="34"/>
      <c r="GT149" s="34"/>
      <c r="GU149" s="34"/>
      <c r="GV149" s="34"/>
      <c r="GW149" s="34"/>
      <c r="GX149" s="34"/>
      <c r="GY149" s="34"/>
      <c r="GZ149" s="34"/>
      <c r="HA149" s="34"/>
      <c r="HB149" s="34"/>
      <c r="HC149" s="34"/>
      <c r="HD149" s="34"/>
      <c r="HE149" s="34"/>
      <c r="HF149" s="34"/>
      <c r="HG149" s="34"/>
      <c r="HH149" s="34"/>
      <c r="HI149" s="34"/>
      <c r="HJ149" s="34"/>
      <c r="HK149" s="34"/>
      <c r="HL149" s="34"/>
      <c r="HM149" s="34"/>
      <c r="HN149" s="34"/>
      <c r="HO149" s="34"/>
      <c r="HP149" s="34"/>
      <c r="HQ149" s="34"/>
      <c r="HR149" s="34"/>
      <c r="HS149" s="34"/>
      <c r="HT149" s="34"/>
      <c r="HU149" s="34"/>
      <c r="HV149" s="34"/>
      <c r="HW149" s="34"/>
      <c r="HX149" s="34"/>
      <c r="HY149" s="34"/>
      <c r="HZ149" s="34"/>
      <c r="IA149" s="34"/>
      <c r="IB149" s="34"/>
      <c r="IC149" s="34"/>
      <c r="ID149" s="34"/>
      <c r="IE149" s="34"/>
      <c r="IF149" s="34"/>
      <c r="IG149" s="34"/>
    </row>
    <row r="150" s="1" customFormat="1" ht="28" customHeight="1" spans="1:241">
      <c r="A150" s="44" t="s">
        <v>217</v>
      </c>
      <c r="B150" s="45" t="s">
        <v>218</v>
      </c>
      <c r="C150" s="21"/>
      <c r="D150" s="40">
        <v>250000</v>
      </c>
      <c r="E150" s="23"/>
      <c r="F150" s="26"/>
      <c r="G150" s="25"/>
      <c r="H150" s="23">
        <f t="shared" si="2"/>
        <v>250000</v>
      </c>
      <c r="I150" s="35"/>
      <c r="J150" s="36"/>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c r="EE150" s="34"/>
      <c r="EF150" s="34"/>
      <c r="EG150" s="34"/>
      <c r="EH150" s="34"/>
      <c r="EI150" s="34"/>
      <c r="EJ150" s="34"/>
      <c r="EK150" s="34"/>
      <c r="EL150" s="34"/>
      <c r="EM150" s="34"/>
      <c r="EN150" s="34"/>
      <c r="EO150" s="34"/>
      <c r="EP150" s="34"/>
      <c r="EQ150" s="34"/>
      <c r="ER150" s="34"/>
      <c r="ES150" s="34"/>
      <c r="ET150" s="34"/>
      <c r="EU150" s="34"/>
      <c r="EV150" s="34"/>
      <c r="EW150" s="34"/>
      <c r="EX150" s="34"/>
      <c r="EY150" s="34"/>
      <c r="EZ150" s="34"/>
      <c r="FA150" s="34"/>
      <c r="FB150" s="34"/>
      <c r="FC150" s="34"/>
      <c r="FD150" s="34"/>
      <c r="FE150" s="34"/>
      <c r="FF150" s="34"/>
      <c r="FG150" s="34"/>
      <c r="FH150" s="34"/>
      <c r="FI150" s="34"/>
      <c r="FJ150" s="34"/>
      <c r="FK150" s="34"/>
      <c r="FL150" s="34"/>
      <c r="FM150" s="34"/>
      <c r="FN150" s="34"/>
      <c r="FO150" s="34"/>
      <c r="FP150" s="34"/>
      <c r="FQ150" s="34"/>
      <c r="FR150" s="34"/>
      <c r="FS150" s="34"/>
      <c r="FT150" s="34"/>
      <c r="FU150" s="34"/>
      <c r="FV150" s="34"/>
      <c r="FW150" s="34"/>
      <c r="FX150" s="34"/>
      <c r="FY150" s="34"/>
      <c r="FZ150" s="34"/>
      <c r="GA150" s="34"/>
      <c r="GB150" s="34"/>
      <c r="GC150" s="34"/>
      <c r="GD150" s="34"/>
      <c r="GE150" s="34"/>
      <c r="GF150" s="34"/>
      <c r="GG150" s="34"/>
      <c r="GH150" s="34"/>
      <c r="GI150" s="34"/>
      <c r="GJ150" s="34"/>
      <c r="GK150" s="34"/>
      <c r="GL150" s="34"/>
      <c r="GM150" s="34"/>
      <c r="GN150" s="34"/>
      <c r="GO150" s="34"/>
      <c r="GP150" s="34"/>
      <c r="GQ150" s="34"/>
      <c r="GR150" s="34"/>
      <c r="GS150" s="34"/>
      <c r="GT150" s="34"/>
      <c r="GU150" s="34"/>
      <c r="GV150" s="34"/>
      <c r="GW150" s="34"/>
      <c r="GX150" s="34"/>
      <c r="GY150" s="34"/>
      <c r="GZ150" s="34"/>
      <c r="HA150" s="34"/>
      <c r="HB150" s="34"/>
      <c r="HC150" s="34"/>
      <c r="HD150" s="34"/>
      <c r="HE150" s="34"/>
      <c r="HF150" s="34"/>
      <c r="HG150" s="34"/>
      <c r="HH150" s="34"/>
      <c r="HI150" s="34"/>
      <c r="HJ150" s="34"/>
      <c r="HK150" s="34"/>
      <c r="HL150" s="34"/>
      <c r="HM150" s="34"/>
      <c r="HN150" s="34"/>
      <c r="HO150" s="34"/>
      <c r="HP150" s="34"/>
      <c r="HQ150" s="34"/>
      <c r="HR150" s="34"/>
      <c r="HS150" s="34"/>
      <c r="HT150" s="34"/>
      <c r="HU150" s="34"/>
      <c r="HV150" s="34"/>
      <c r="HW150" s="34"/>
      <c r="HX150" s="34"/>
      <c r="HY150" s="34"/>
      <c r="HZ150" s="34"/>
      <c r="IA150" s="34"/>
      <c r="IB150" s="34"/>
      <c r="IC150" s="34"/>
      <c r="ID150" s="34"/>
      <c r="IE150" s="34"/>
      <c r="IF150" s="34"/>
      <c r="IG150" s="34"/>
    </row>
    <row r="151" s="1" customFormat="1" ht="28" customHeight="1" spans="1:241">
      <c r="A151" s="44" t="s">
        <v>219</v>
      </c>
      <c r="B151" s="45" t="s">
        <v>220</v>
      </c>
      <c r="C151" s="21"/>
      <c r="D151" s="40">
        <v>2210000</v>
      </c>
      <c r="E151" s="23" t="s">
        <v>81</v>
      </c>
      <c r="F151" s="26">
        <v>1000000</v>
      </c>
      <c r="G151" s="25" t="s">
        <v>221</v>
      </c>
      <c r="H151" s="23">
        <f>D151-F151-F152</f>
        <v>50000</v>
      </c>
      <c r="I151" s="35">
        <v>6</v>
      </c>
      <c r="J151" s="36">
        <v>68</v>
      </c>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c r="BO151" s="34"/>
      <c r="BP151" s="34"/>
      <c r="BQ151" s="34"/>
      <c r="BR151" s="34"/>
      <c r="BS151" s="34"/>
      <c r="BT151" s="34"/>
      <c r="BU151" s="34"/>
      <c r="BV151" s="34"/>
      <c r="BW151" s="34"/>
      <c r="BX151" s="34"/>
      <c r="BY151" s="34"/>
      <c r="BZ151" s="34"/>
      <c r="CA151" s="34"/>
      <c r="CB151" s="34"/>
      <c r="CC151" s="34"/>
      <c r="CD151" s="34"/>
      <c r="CE151" s="34"/>
      <c r="CF151" s="34"/>
      <c r="CG151" s="34"/>
      <c r="CH151" s="34"/>
      <c r="CI151" s="34"/>
      <c r="CJ151" s="34"/>
      <c r="CK151" s="34"/>
      <c r="CL151" s="34"/>
      <c r="CM151" s="34"/>
      <c r="CN151" s="34"/>
      <c r="CO151" s="34"/>
      <c r="CP151" s="34"/>
      <c r="CQ151" s="34"/>
      <c r="CR151" s="34"/>
      <c r="CS151" s="34"/>
      <c r="CT151" s="34"/>
      <c r="CU151" s="34"/>
      <c r="CV151" s="34"/>
      <c r="CW151" s="34"/>
      <c r="CX151" s="34"/>
      <c r="CY151" s="34"/>
      <c r="CZ151" s="34"/>
      <c r="DA151" s="34"/>
      <c r="DB151" s="34"/>
      <c r="DC151" s="34"/>
      <c r="DD151" s="34"/>
      <c r="DE151" s="34"/>
      <c r="DF151" s="34"/>
      <c r="DG151" s="34"/>
      <c r="DH151" s="34"/>
      <c r="DI151" s="34"/>
      <c r="DJ151" s="34"/>
      <c r="DK151" s="34"/>
      <c r="DL151" s="34"/>
      <c r="DM151" s="34"/>
      <c r="DN151" s="34"/>
      <c r="DO151" s="34"/>
      <c r="DP151" s="34"/>
      <c r="DQ151" s="34"/>
      <c r="DR151" s="34"/>
      <c r="DS151" s="34"/>
      <c r="DT151" s="34"/>
      <c r="DU151" s="34"/>
      <c r="DV151" s="34"/>
      <c r="DW151" s="34"/>
      <c r="DX151" s="34"/>
      <c r="DY151" s="34"/>
      <c r="DZ151" s="34"/>
      <c r="EA151" s="34"/>
      <c r="EB151" s="34"/>
      <c r="EC151" s="34"/>
      <c r="ED151" s="34"/>
      <c r="EE151" s="34"/>
      <c r="EF151" s="34"/>
      <c r="EG151" s="34"/>
      <c r="EH151" s="34"/>
      <c r="EI151" s="34"/>
      <c r="EJ151" s="34"/>
      <c r="EK151" s="34"/>
      <c r="EL151" s="34"/>
      <c r="EM151" s="34"/>
      <c r="EN151" s="34"/>
      <c r="EO151" s="34"/>
      <c r="EP151" s="34"/>
      <c r="EQ151" s="34"/>
      <c r="ER151" s="34"/>
      <c r="ES151" s="34"/>
      <c r="ET151" s="34"/>
      <c r="EU151" s="34"/>
      <c r="EV151" s="34"/>
      <c r="EW151" s="34"/>
      <c r="EX151" s="34"/>
      <c r="EY151" s="34"/>
      <c r="EZ151" s="34"/>
      <c r="FA151" s="34"/>
      <c r="FB151" s="34"/>
      <c r="FC151" s="34"/>
      <c r="FD151" s="34"/>
      <c r="FE151" s="34"/>
      <c r="FF151" s="34"/>
      <c r="FG151" s="34"/>
      <c r="FH151" s="34"/>
      <c r="FI151" s="34"/>
      <c r="FJ151" s="34"/>
      <c r="FK151" s="34"/>
      <c r="FL151" s="34"/>
      <c r="FM151" s="34"/>
      <c r="FN151" s="34"/>
      <c r="FO151" s="34"/>
      <c r="FP151" s="34"/>
      <c r="FQ151" s="34"/>
      <c r="FR151" s="34"/>
      <c r="FS151" s="34"/>
      <c r="FT151" s="34"/>
      <c r="FU151" s="34"/>
      <c r="FV151" s="34"/>
      <c r="FW151" s="34"/>
      <c r="FX151" s="34"/>
      <c r="FY151" s="34"/>
      <c r="FZ151" s="34"/>
      <c r="GA151" s="34"/>
      <c r="GB151" s="34"/>
      <c r="GC151" s="34"/>
      <c r="GD151" s="34"/>
      <c r="GE151" s="34"/>
      <c r="GF151" s="34"/>
      <c r="GG151" s="34"/>
      <c r="GH151" s="34"/>
      <c r="GI151" s="34"/>
      <c r="GJ151" s="34"/>
      <c r="GK151" s="34"/>
      <c r="GL151" s="34"/>
      <c r="GM151" s="34"/>
      <c r="GN151" s="34"/>
      <c r="GO151" s="34"/>
      <c r="GP151" s="34"/>
      <c r="GQ151" s="34"/>
      <c r="GR151" s="34"/>
      <c r="GS151" s="34"/>
      <c r="GT151" s="34"/>
      <c r="GU151" s="34"/>
      <c r="GV151" s="34"/>
      <c r="GW151" s="34"/>
      <c r="GX151" s="34"/>
      <c r="GY151" s="34"/>
      <c r="GZ151" s="34"/>
      <c r="HA151" s="34"/>
      <c r="HB151" s="34"/>
      <c r="HC151" s="34"/>
      <c r="HD151" s="34"/>
      <c r="HE151" s="34"/>
      <c r="HF151" s="34"/>
      <c r="HG151" s="34"/>
      <c r="HH151" s="34"/>
      <c r="HI151" s="34"/>
      <c r="HJ151" s="34"/>
      <c r="HK151" s="34"/>
      <c r="HL151" s="34"/>
      <c r="HM151" s="34"/>
      <c r="HN151" s="34"/>
      <c r="HO151" s="34"/>
      <c r="HP151" s="34"/>
      <c r="HQ151" s="34"/>
      <c r="HR151" s="34"/>
      <c r="HS151" s="34"/>
      <c r="HT151" s="34"/>
      <c r="HU151" s="34"/>
      <c r="HV151" s="34"/>
      <c r="HW151" s="34"/>
      <c r="HX151" s="34"/>
      <c r="HY151" s="34"/>
      <c r="HZ151" s="34"/>
      <c r="IA151" s="34"/>
      <c r="IB151" s="34"/>
      <c r="IC151" s="34"/>
      <c r="ID151" s="34"/>
      <c r="IE151" s="34"/>
      <c r="IF151" s="34"/>
      <c r="IG151" s="34"/>
    </row>
    <row r="152" s="1" customFormat="1" ht="28" customHeight="1" spans="1:241">
      <c r="A152" s="44"/>
      <c r="B152" s="45"/>
      <c r="C152" s="21"/>
      <c r="D152" s="40"/>
      <c r="E152" s="23"/>
      <c r="F152" s="26">
        <v>1160000</v>
      </c>
      <c r="G152" s="25" t="s">
        <v>221</v>
      </c>
      <c r="H152" s="23"/>
      <c r="I152" s="35">
        <v>112</v>
      </c>
      <c r="J152" s="36">
        <v>68</v>
      </c>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c r="BQ152" s="34"/>
      <c r="BR152" s="34"/>
      <c r="BS152" s="34"/>
      <c r="BT152" s="34"/>
      <c r="BU152" s="34"/>
      <c r="BV152" s="34"/>
      <c r="BW152" s="34"/>
      <c r="BX152" s="34"/>
      <c r="BY152" s="34"/>
      <c r="BZ152" s="34"/>
      <c r="CA152" s="34"/>
      <c r="CB152" s="34"/>
      <c r="CC152" s="34"/>
      <c r="CD152" s="34"/>
      <c r="CE152" s="34"/>
      <c r="CF152" s="34"/>
      <c r="CG152" s="34"/>
      <c r="CH152" s="34"/>
      <c r="CI152" s="34"/>
      <c r="CJ152" s="34"/>
      <c r="CK152" s="34"/>
      <c r="CL152" s="34"/>
      <c r="CM152" s="34"/>
      <c r="CN152" s="34"/>
      <c r="CO152" s="34"/>
      <c r="CP152" s="34"/>
      <c r="CQ152" s="34"/>
      <c r="CR152" s="34"/>
      <c r="CS152" s="34"/>
      <c r="CT152" s="34"/>
      <c r="CU152" s="34"/>
      <c r="CV152" s="34"/>
      <c r="CW152" s="34"/>
      <c r="CX152" s="34"/>
      <c r="CY152" s="34"/>
      <c r="CZ152" s="34"/>
      <c r="DA152" s="34"/>
      <c r="DB152" s="34"/>
      <c r="DC152" s="34"/>
      <c r="DD152" s="34"/>
      <c r="DE152" s="34"/>
      <c r="DF152" s="34"/>
      <c r="DG152" s="34"/>
      <c r="DH152" s="34"/>
      <c r="DI152" s="34"/>
      <c r="DJ152" s="34"/>
      <c r="DK152" s="34"/>
      <c r="DL152" s="34"/>
      <c r="DM152" s="34"/>
      <c r="DN152" s="34"/>
      <c r="DO152" s="34"/>
      <c r="DP152" s="34"/>
      <c r="DQ152" s="34"/>
      <c r="DR152" s="34"/>
      <c r="DS152" s="34"/>
      <c r="DT152" s="34"/>
      <c r="DU152" s="34"/>
      <c r="DV152" s="34"/>
      <c r="DW152" s="34"/>
      <c r="DX152" s="34"/>
      <c r="DY152" s="34"/>
      <c r="DZ152" s="34"/>
      <c r="EA152" s="34"/>
      <c r="EB152" s="34"/>
      <c r="EC152" s="34"/>
      <c r="ED152" s="34"/>
      <c r="EE152" s="34"/>
      <c r="EF152" s="34"/>
      <c r="EG152" s="34"/>
      <c r="EH152" s="34"/>
      <c r="EI152" s="34"/>
      <c r="EJ152" s="34"/>
      <c r="EK152" s="34"/>
      <c r="EL152" s="34"/>
      <c r="EM152" s="34"/>
      <c r="EN152" s="34"/>
      <c r="EO152" s="34"/>
      <c r="EP152" s="34"/>
      <c r="EQ152" s="34"/>
      <c r="ER152" s="34"/>
      <c r="ES152" s="34"/>
      <c r="ET152" s="34"/>
      <c r="EU152" s="34"/>
      <c r="EV152" s="34"/>
      <c r="EW152" s="34"/>
      <c r="EX152" s="34"/>
      <c r="EY152" s="34"/>
      <c r="EZ152" s="34"/>
      <c r="FA152" s="34"/>
      <c r="FB152" s="34"/>
      <c r="FC152" s="34"/>
      <c r="FD152" s="34"/>
      <c r="FE152" s="34"/>
      <c r="FF152" s="34"/>
      <c r="FG152" s="34"/>
      <c r="FH152" s="34"/>
      <c r="FI152" s="34"/>
      <c r="FJ152" s="34"/>
      <c r="FK152" s="34"/>
      <c r="FL152" s="34"/>
      <c r="FM152" s="34"/>
      <c r="FN152" s="34"/>
      <c r="FO152" s="34"/>
      <c r="FP152" s="34"/>
      <c r="FQ152" s="34"/>
      <c r="FR152" s="34"/>
      <c r="FS152" s="34"/>
      <c r="FT152" s="34"/>
      <c r="FU152" s="34"/>
      <c r="FV152" s="34"/>
      <c r="FW152" s="34"/>
      <c r="FX152" s="34"/>
      <c r="FY152" s="34"/>
      <c r="FZ152" s="34"/>
      <c r="GA152" s="34"/>
      <c r="GB152" s="34"/>
      <c r="GC152" s="34"/>
      <c r="GD152" s="34"/>
      <c r="GE152" s="34"/>
      <c r="GF152" s="34"/>
      <c r="GG152" s="34"/>
      <c r="GH152" s="34"/>
      <c r="GI152" s="34"/>
      <c r="GJ152" s="34"/>
      <c r="GK152" s="34"/>
      <c r="GL152" s="34"/>
      <c r="GM152" s="34"/>
      <c r="GN152" s="34"/>
      <c r="GO152" s="34"/>
      <c r="GP152" s="34"/>
      <c r="GQ152" s="34"/>
      <c r="GR152" s="34"/>
      <c r="GS152" s="34"/>
      <c r="GT152" s="34"/>
      <c r="GU152" s="34"/>
      <c r="GV152" s="34"/>
      <c r="GW152" s="34"/>
      <c r="GX152" s="34"/>
      <c r="GY152" s="34"/>
      <c r="GZ152" s="34"/>
      <c r="HA152" s="34"/>
      <c r="HB152" s="34"/>
      <c r="HC152" s="34"/>
      <c r="HD152" s="34"/>
      <c r="HE152" s="34"/>
      <c r="HF152" s="34"/>
      <c r="HG152" s="34"/>
      <c r="HH152" s="34"/>
      <c r="HI152" s="34"/>
      <c r="HJ152" s="34"/>
      <c r="HK152" s="34"/>
      <c r="HL152" s="34"/>
      <c r="HM152" s="34"/>
      <c r="HN152" s="34"/>
      <c r="HO152" s="34"/>
      <c r="HP152" s="34"/>
      <c r="HQ152" s="34"/>
      <c r="HR152" s="34"/>
      <c r="HS152" s="34"/>
      <c r="HT152" s="34"/>
      <c r="HU152" s="34"/>
      <c r="HV152" s="34"/>
      <c r="HW152" s="34"/>
      <c r="HX152" s="34"/>
      <c r="HY152" s="34"/>
      <c r="HZ152" s="34"/>
      <c r="IA152" s="34"/>
      <c r="IB152" s="34"/>
      <c r="IC152" s="34"/>
      <c r="ID152" s="34"/>
      <c r="IE152" s="34"/>
      <c r="IF152" s="34"/>
      <c r="IG152" s="34"/>
    </row>
    <row r="153" s="1" customFormat="1" ht="28" customHeight="1" spans="1:241">
      <c r="A153" s="44" t="s">
        <v>222</v>
      </c>
      <c r="B153" s="45" t="s">
        <v>223</v>
      </c>
      <c r="C153" s="21"/>
      <c r="D153" s="40">
        <v>840000</v>
      </c>
      <c r="E153" s="23" t="s">
        <v>224</v>
      </c>
      <c r="F153" s="26">
        <v>840000</v>
      </c>
      <c r="G153" s="25" t="s">
        <v>221</v>
      </c>
      <c r="H153" s="23">
        <f>D153-F153</f>
        <v>0</v>
      </c>
      <c r="I153" s="35">
        <v>6</v>
      </c>
      <c r="J153" s="36">
        <v>68</v>
      </c>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c r="BO153" s="34"/>
      <c r="BP153" s="34"/>
      <c r="BQ153" s="34"/>
      <c r="BR153" s="34"/>
      <c r="BS153" s="34"/>
      <c r="BT153" s="34"/>
      <c r="BU153" s="34"/>
      <c r="BV153" s="34"/>
      <c r="BW153" s="34"/>
      <c r="BX153" s="34"/>
      <c r="BY153" s="34"/>
      <c r="BZ153" s="34"/>
      <c r="CA153" s="34"/>
      <c r="CB153" s="34"/>
      <c r="CC153" s="34"/>
      <c r="CD153" s="34"/>
      <c r="CE153" s="34"/>
      <c r="CF153" s="34"/>
      <c r="CG153" s="34"/>
      <c r="CH153" s="34"/>
      <c r="CI153" s="34"/>
      <c r="CJ153" s="34"/>
      <c r="CK153" s="34"/>
      <c r="CL153" s="34"/>
      <c r="CM153" s="34"/>
      <c r="CN153" s="34"/>
      <c r="CO153" s="34"/>
      <c r="CP153" s="34"/>
      <c r="CQ153" s="34"/>
      <c r="CR153" s="34"/>
      <c r="CS153" s="34"/>
      <c r="CT153" s="34"/>
      <c r="CU153" s="34"/>
      <c r="CV153" s="34"/>
      <c r="CW153" s="34"/>
      <c r="CX153" s="34"/>
      <c r="CY153" s="34"/>
      <c r="CZ153" s="34"/>
      <c r="DA153" s="34"/>
      <c r="DB153" s="34"/>
      <c r="DC153" s="34"/>
      <c r="DD153" s="34"/>
      <c r="DE153" s="34"/>
      <c r="DF153" s="34"/>
      <c r="DG153" s="34"/>
      <c r="DH153" s="34"/>
      <c r="DI153" s="34"/>
      <c r="DJ153" s="34"/>
      <c r="DK153" s="34"/>
      <c r="DL153" s="34"/>
      <c r="DM153" s="34"/>
      <c r="DN153" s="34"/>
      <c r="DO153" s="34"/>
      <c r="DP153" s="34"/>
      <c r="DQ153" s="34"/>
      <c r="DR153" s="34"/>
      <c r="DS153" s="34"/>
      <c r="DT153" s="34"/>
      <c r="DU153" s="34"/>
      <c r="DV153" s="34"/>
      <c r="DW153" s="34"/>
      <c r="DX153" s="34"/>
      <c r="DY153" s="34"/>
      <c r="DZ153" s="34"/>
      <c r="EA153" s="34"/>
      <c r="EB153" s="34"/>
      <c r="EC153" s="34"/>
      <c r="ED153" s="34"/>
      <c r="EE153" s="34"/>
      <c r="EF153" s="34"/>
      <c r="EG153" s="34"/>
      <c r="EH153" s="34"/>
      <c r="EI153" s="34"/>
      <c r="EJ153" s="34"/>
      <c r="EK153" s="34"/>
      <c r="EL153" s="34"/>
      <c r="EM153" s="34"/>
      <c r="EN153" s="34"/>
      <c r="EO153" s="34"/>
      <c r="EP153" s="34"/>
      <c r="EQ153" s="34"/>
      <c r="ER153" s="34"/>
      <c r="ES153" s="34"/>
      <c r="ET153" s="34"/>
      <c r="EU153" s="34"/>
      <c r="EV153" s="34"/>
      <c r="EW153" s="34"/>
      <c r="EX153" s="34"/>
      <c r="EY153" s="34"/>
      <c r="EZ153" s="34"/>
      <c r="FA153" s="34"/>
      <c r="FB153" s="34"/>
      <c r="FC153" s="34"/>
      <c r="FD153" s="34"/>
      <c r="FE153" s="34"/>
      <c r="FF153" s="34"/>
      <c r="FG153" s="34"/>
      <c r="FH153" s="34"/>
      <c r="FI153" s="34"/>
      <c r="FJ153" s="34"/>
      <c r="FK153" s="34"/>
      <c r="FL153" s="34"/>
      <c r="FM153" s="34"/>
      <c r="FN153" s="34"/>
      <c r="FO153" s="34"/>
      <c r="FP153" s="34"/>
      <c r="FQ153" s="34"/>
      <c r="FR153" s="34"/>
      <c r="FS153" s="34"/>
      <c r="FT153" s="34"/>
      <c r="FU153" s="34"/>
      <c r="FV153" s="34"/>
      <c r="FW153" s="34"/>
      <c r="FX153" s="34"/>
      <c r="FY153" s="34"/>
      <c r="FZ153" s="34"/>
      <c r="GA153" s="34"/>
      <c r="GB153" s="34"/>
      <c r="GC153" s="34"/>
      <c r="GD153" s="34"/>
      <c r="GE153" s="34"/>
      <c r="GF153" s="34"/>
      <c r="GG153" s="34"/>
      <c r="GH153" s="34"/>
      <c r="GI153" s="34"/>
      <c r="GJ153" s="34"/>
      <c r="GK153" s="34"/>
      <c r="GL153" s="34"/>
      <c r="GM153" s="34"/>
      <c r="GN153" s="34"/>
      <c r="GO153" s="34"/>
      <c r="GP153" s="34"/>
      <c r="GQ153" s="34"/>
      <c r="GR153" s="34"/>
      <c r="GS153" s="34"/>
      <c r="GT153" s="34"/>
      <c r="GU153" s="34"/>
      <c r="GV153" s="34"/>
      <c r="GW153" s="34"/>
      <c r="GX153" s="34"/>
      <c r="GY153" s="34"/>
      <c r="GZ153" s="34"/>
      <c r="HA153" s="34"/>
      <c r="HB153" s="34"/>
      <c r="HC153" s="34"/>
      <c r="HD153" s="34"/>
      <c r="HE153" s="34"/>
      <c r="HF153" s="34"/>
      <c r="HG153" s="34"/>
      <c r="HH153" s="34"/>
      <c r="HI153" s="34"/>
      <c r="HJ153" s="34"/>
      <c r="HK153" s="34"/>
      <c r="HL153" s="34"/>
      <c r="HM153" s="34"/>
      <c r="HN153" s="34"/>
      <c r="HO153" s="34"/>
      <c r="HP153" s="34"/>
      <c r="HQ153" s="34"/>
      <c r="HR153" s="34"/>
      <c r="HS153" s="34"/>
      <c r="HT153" s="34"/>
      <c r="HU153" s="34"/>
      <c r="HV153" s="34"/>
      <c r="HW153" s="34"/>
      <c r="HX153" s="34"/>
      <c r="HY153" s="34"/>
      <c r="HZ153" s="34"/>
      <c r="IA153" s="34"/>
      <c r="IB153" s="34"/>
      <c r="IC153" s="34"/>
      <c r="ID153" s="34"/>
      <c r="IE153" s="34"/>
      <c r="IF153" s="34"/>
      <c r="IG153" s="34"/>
    </row>
    <row r="154" s="1" customFormat="1" ht="23" customHeight="1" spans="1:241">
      <c r="A154" s="44" t="s">
        <v>225</v>
      </c>
      <c r="B154" s="45"/>
      <c r="C154" s="21"/>
      <c r="D154" s="40">
        <v>6072100</v>
      </c>
      <c r="E154" s="23" t="s">
        <v>31</v>
      </c>
      <c r="F154" s="26">
        <f>13000000-2124600-6750000</f>
        <v>4125400</v>
      </c>
      <c r="G154" s="25" t="s">
        <v>28</v>
      </c>
      <c r="H154" s="23">
        <f>D154-F154-F155</f>
        <v>1946700</v>
      </c>
      <c r="I154" s="35">
        <v>40</v>
      </c>
      <c r="J154" s="36">
        <v>16</v>
      </c>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c r="CE154" s="34"/>
      <c r="CF154" s="34"/>
      <c r="CG154" s="34"/>
      <c r="CH154" s="34"/>
      <c r="CI154" s="34"/>
      <c r="CJ154" s="34"/>
      <c r="CK154" s="34"/>
      <c r="CL154" s="34"/>
      <c r="CM154" s="34"/>
      <c r="CN154" s="34"/>
      <c r="CO154" s="34"/>
      <c r="CP154" s="34"/>
      <c r="CQ154" s="34"/>
      <c r="CR154" s="34"/>
      <c r="CS154" s="34"/>
      <c r="CT154" s="34"/>
      <c r="CU154" s="34"/>
      <c r="CV154" s="34"/>
      <c r="CW154" s="34"/>
      <c r="CX154" s="34"/>
      <c r="CY154" s="34"/>
      <c r="CZ154" s="34"/>
      <c r="DA154" s="34"/>
      <c r="DB154" s="34"/>
      <c r="DC154" s="34"/>
      <c r="DD154" s="34"/>
      <c r="DE154" s="34"/>
      <c r="DF154" s="34"/>
      <c r="DG154" s="34"/>
      <c r="DH154" s="34"/>
      <c r="DI154" s="34"/>
      <c r="DJ154" s="34"/>
      <c r="DK154" s="34"/>
      <c r="DL154" s="34"/>
      <c r="DM154" s="34"/>
      <c r="DN154" s="34"/>
      <c r="DO154" s="34"/>
      <c r="DP154" s="34"/>
      <c r="DQ154" s="34"/>
      <c r="DR154" s="34"/>
      <c r="DS154" s="34"/>
      <c r="DT154" s="34"/>
      <c r="DU154" s="34"/>
      <c r="DV154" s="34"/>
      <c r="DW154" s="34"/>
      <c r="DX154" s="34"/>
      <c r="DY154" s="34"/>
      <c r="DZ154" s="34"/>
      <c r="EA154" s="34"/>
      <c r="EB154" s="34"/>
      <c r="EC154" s="34"/>
      <c r="ED154" s="34"/>
      <c r="EE154" s="34"/>
      <c r="EF154" s="34"/>
      <c r="EG154" s="34"/>
      <c r="EH154" s="34"/>
      <c r="EI154" s="34"/>
      <c r="EJ154" s="34"/>
      <c r="EK154" s="34"/>
      <c r="EL154" s="34"/>
      <c r="EM154" s="34"/>
      <c r="EN154" s="34"/>
      <c r="EO154" s="34"/>
      <c r="EP154" s="34"/>
      <c r="EQ154" s="34"/>
      <c r="ER154" s="34"/>
      <c r="ES154" s="34"/>
      <c r="ET154" s="34"/>
      <c r="EU154" s="34"/>
      <c r="EV154" s="34"/>
      <c r="EW154" s="34"/>
      <c r="EX154" s="34"/>
      <c r="EY154" s="34"/>
      <c r="EZ154" s="34"/>
      <c r="FA154" s="34"/>
      <c r="FB154" s="34"/>
      <c r="FC154" s="34"/>
      <c r="FD154" s="34"/>
      <c r="FE154" s="34"/>
      <c r="FF154" s="34"/>
      <c r="FG154" s="34"/>
      <c r="FH154" s="34"/>
      <c r="FI154" s="34"/>
      <c r="FJ154" s="34"/>
      <c r="FK154" s="34"/>
      <c r="FL154" s="34"/>
      <c r="FM154" s="34"/>
      <c r="FN154" s="34"/>
      <c r="FO154" s="34"/>
      <c r="FP154" s="34"/>
      <c r="FQ154" s="34"/>
      <c r="FR154" s="34"/>
      <c r="FS154" s="34"/>
      <c r="FT154" s="34"/>
      <c r="FU154" s="34"/>
      <c r="FV154" s="34"/>
      <c r="FW154" s="34"/>
      <c r="FX154" s="34"/>
      <c r="FY154" s="34"/>
      <c r="FZ154" s="34"/>
      <c r="GA154" s="34"/>
      <c r="GB154" s="34"/>
      <c r="GC154" s="34"/>
      <c r="GD154" s="34"/>
      <c r="GE154" s="34"/>
      <c r="GF154" s="34"/>
      <c r="GG154" s="34"/>
      <c r="GH154" s="34"/>
      <c r="GI154" s="34"/>
      <c r="GJ154" s="34"/>
      <c r="GK154" s="34"/>
      <c r="GL154" s="34"/>
      <c r="GM154" s="34"/>
      <c r="GN154" s="34"/>
      <c r="GO154" s="34"/>
      <c r="GP154" s="34"/>
      <c r="GQ154" s="34"/>
      <c r="GR154" s="34"/>
      <c r="GS154" s="34"/>
      <c r="GT154" s="34"/>
      <c r="GU154" s="34"/>
      <c r="GV154" s="34"/>
      <c r="GW154" s="34"/>
      <c r="GX154" s="34"/>
      <c r="GY154" s="34"/>
      <c r="GZ154" s="34"/>
      <c r="HA154" s="34"/>
      <c r="HB154" s="34"/>
      <c r="HC154" s="34"/>
      <c r="HD154" s="34"/>
      <c r="HE154" s="34"/>
      <c r="HF154" s="34"/>
      <c r="HG154" s="34"/>
      <c r="HH154" s="34"/>
      <c r="HI154" s="34"/>
      <c r="HJ154" s="34"/>
      <c r="HK154" s="34"/>
      <c r="HL154" s="34"/>
      <c r="HM154" s="34"/>
      <c r="HN154" s="34"/>
      <c r="HO154" s="34"/>
      <c r="HP154" s="34"/>
      <c r="HQ154" s="34"/>
      <c r="HR154" s="34"/>
      <c r="HS154" s="34"/>
      <c r="HT154" s="34"/>
      <c r="HU154" s="34"/>
      <c r="HV154" s="34"/>
      <c r="HW154" s="34"/>
      <c r="HX154" s="34"/>
      <c r="HY154" s="34"/>
      <c r="HZ154" s="34"/>
      <c r="IA154" s="34"/>
      <c r="IB154" s="34"/>
      <c r="IC154" s="34"/>
      <c r="ID154" s="34"/>
      <c r="IE154" s="34"/>
      <c r="IF154" s="34"/>
      <c r="IG154" s="34"/>
    </row>
    <row r="155" s="1" customFormat="1" ht="22" customHeight="1" spans="1:241">
      <c r="A155" s="19"/>
      <c r="B155" s="30"/>
      <c r="C155" s="29"/>
      <c r="D155" s="22"/>
      <c r="E155" s="23"/>
      <c r="F155" s="26"/>
      <c r="G155" s="25"/>
      <c r="H155" s="23"/>
      <c r="I155" s="35"/>
      <c r="J155" s="36">
        <v>78</v>
      </c>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c r="BO155" s="34"/>
      <c r="BP155" s="34"/>
      <c r="BQ155" s="34"/>
      <c r="BR155" s="34"/>
      <c r="BS155" s="34"/>
      <c r="BT155" s="34"/>
      <c r="BU155" s="34"/>
      <c r="BV155" s="34"/>
      <c r="BW155" s="34"/>
      <c r="BX155" s="34"/>
      <c r="BY155" s="34"/>
      <c r="BZ155" s="34"/>
      <c r="CA155" s="34"/>
      <c r="CB155" s="34"/>
      <c r="CC155" s="34"/>
      <c r="CD155" s="34"/>
      <c r="CE155" s="34"/>
      <c r="CF155" s="34"/>
      <c r="CG155" s="34"/>
      <c r="CH155" s="34"/>
      <c r="CI155" s="34"/>
      <c r="CJ155" s="34"/>
      <c r="CK155" s="34"/>
      <c r="CL155" s="34"/>
      <c r="CM155" s="34"/>
      <c r="CN155" s="34"/>
      <c r="CO155" s="34"/>
      <c r="CP155" s="34"/>
      <c r="CQ155" s="34"/>
      <c r="CR155" s="34"/>
      <c r="CS155" s="34"/>
      <c r="CT155" s="34"/>
      <c r="CU155" s="34"/>
      <c r="CV155" s="34"/>
      <c r="CW155" s="34"/>
      <c r="CX155" s="34"/>
      <c r="CY155" s="34"/>
      <c r="CZ155" s="34"/>
      <c r="DA155" s="34"/>
      <c r="DB155" s="34"/>
      <c r="DC155" s="34"/>
      <c r="DD155" s="34"/>
      <c r="DE155" s="34"/>
      <c r="DF155" s="34"/>
      <c r="DG155" s="34"/>
      <c r="DH155" s="34"/>
      <c r="DI155" s="34"/>
      <c r="DJ155" s="34"/>
      <c r="DK155" s="34"/>
      <c r="DL155" s="34"/>
      <c r="DM155" s="34"/>
      <c r="DN155" s="34"/>
      <c r="DO155" s="34"/>
      <c r="DP155" s="34"/>
      <c r="DQ155" s="34"/>
      <c r="DR155" s="34"/>
      <c r="DS155" s="34"/>
      <c r="DT155" s="34"/>
      <c r="DU155" s="34"/>
      <c r="DV155" s="34"/>
      <c r="DW155" s="34"/>
      <c r="DX155" s="34"/>
      <c r="DY155" s="34"/>
      <c r="DZ155" s="34"/>
      <c r="EA155" s="34"/>
      <c r="EB155" s="34"/>
      <c r="EC155" s="34"/>
      <c r="ED155" s="34"/>
      <c r="EE155" s="34"/>
      <c r="EF155" s="34"/>
      <c r="EG155" s="34"/>
      <c r="EH155" s="34"/>
      <c r="EI155" s="34"/>
      <c r="EJ155" s="34"/>
      <c r="EK155" s="34"/>
      <c r="EL155" s="34"/>
      <c r="EM155" s="34"/>
      <c r="EN155" s="34"/>
      <c r="EO155" s="34"/>
      <c r="EP155" s="34"/>
      <c r="EQ155" s="34"/>
      <c r="ER155" s="34"/>
      <c r="ES155" s="34"/>
      <c r="ET155" s="34"/>
      <c r="EU155" s="34"/>
      <c r="EV155" s="34"/>
      <c r="EW155" s="34"/>
      <c r="EX155" s="34"/>
      <c r="EY155" s="34"/>
      <c r="EZ155" s="34"/>
      <c r="FA155" s="34"/>
      <c r="FB155" s="34"/>
      <c r="FC155" s="34"/>
      <c r="FD155" s="34"/>
      <c r="FE155" s="34"/>
      <c r="FF155" s="34"/>
      <c r="FG155" s="34"/>
      <c r="FH155" s="34"/>
      <c r="FI155" s="34"/>
      <c r="FJ155" s="34"/>
      <c r="FK155" s="34"/>
      <c r="FL155" s="34"/>
      <c r="FM155" s="34"/>
      <c r="FN155" s="34"/>
      <c r="FO155" s="34"/>
      <c r="FP155" s="34"/>
      <c r="FQ155" s="34"/>
      <c r="FR155" s="34"/>
      <c r="FS155" s="34"/>
      <c r="FT155" s="34"/>
      <c r="FU155" s="34"/>
      <c r="FV155" s="34"/>
      <c r="FW155" s="34"/>
      <c r="FX155" s="34"/>
      <c r="FY155" s="34"/>
      <c r="FZ155" s="34"/>
      <c r="GA155" s="34"/>
      <c r="GB155" s="34"/>
      <c r="GC155" s="34"/>
      <c r="GD155" s="34"/>
      <c r="GE155" s="34"/>
      <c r="GF155" s="34"/>
      <c r="GG155" s="34"/>
      <c r="GH155" s="34"/>
      <c r="GI155" s="34"/>
      <c r="GJ155" s="34"/>
      <c r="GK155" s="34"/>
      <c r="GL155" s="34"/>
      <c r="GM155" s="34"/>
      <c r="GN155" s="34"/>
      <c r="GO155" s="34"/>
      <c r="GP155" s="34"/>
      <c r="GQ155" s="34"/>
      <c r="GR155" s="34"/>
      <c r="GS155" s="34"/>
      <c r="GT155" s="34"/>
      <c r="GU155" s="34"/>
      <c r="GV155" s="34"/>
      <c r="GW155" s="34"/>
      <c r="GX155" s="34"/>
      <c r="GY155" s="34"/>
      <c r="GZ155" s="34"/>
      <c r="HA155" s="34"/>
      <c r="HB155" s="34"/>
      <c r="HC155" s="34"/>
      <c r="HD155" s="34"/>
      <c r="HE155" s="34"/>
      <c r="HF155" s="34"/>
      <c r="HG155" s="34"/>
      <c r="HH155" s="34"/>
      <c r="HI155" s="34"/>
      <c r="HJ155" s="34"/>
      <c r="HK155" s="34"/>
      <c r="HL155" s="34"/>
      <c r="HM155" s="34"/>
      <c r="HN155" s="34"/>
      <c r="HO155" s="34"/>
      <c r="HP155" s="34"/>
      <c r="HQ155" s="34"/>
      <c r="HR155" s="34"/>
      <c r="HS155" s="34"/>
      <c r="HT155" s="34"/>
      <c r="HU155" s="34"/>
      <c r="HV155" s="34"/>
      <c r="HW155" s="34"/>
      <c r="HX155" s="34"/>
      <c r="HY155" s="34"/>
      <c r="HZ155" s="34"/>
      <c r="IA155" s="34"/>
      <c r="IB155" s="34"/>
      <c r="IC155" s="34"/>
      <c r="ID155" s="34"/>
      <c r="IE155" s="34"/>
      <c r="IF155" s="34"/>
      <c r="IG155" s="34"/>
    </row>
    <row r="156" s="1" customFormat="1" ht="22" customHeight="1" spans="1:241">
      <c r="A156" s="19"/>
      <c r="B156" s="30"/>
      <c r="C156" s="29"/>
      <c r="D156" s="22"/>
      <c r="E156" s="23"/>
      <c r="F156" s="26"/>
      <c r="G156" s="25"/>
      <c r="H156" s="23">
        <f>D156-F156</f>
        <v>0</v>
      </c>
      <c r="I156" s="35"/>
      <c r="J156" s="36"/>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c r="BH156" s="34"/>
      <c r="BI156" s="34"/>
      <c r="BJ156" s="34"/>
      <c r="BK156" s="34"/>
      <c r="BL156" s="34"/>
      <c r="BM156" s="34"/>
      <c r="BN156" s="34"/>
      <c r="BO156" s="34"/>
      <c r="BP156" s="34"/>
      <c r="BQ156" s="34"/>
      <c r="BR156" s="34"/>
      <c r="BS156" s="34"/>
      <c r="BT156" s="34"/>
      <c r="BU156" s="34"/>
      <c r="BV156" s="34"/>
      <c r="BW156" s="34"/>
      <c r="BX156" s="34"/>
      <c r="BY156" s="34"/>
      <c r="BZ156" s="34"/>
      <c r="CA156" s="34"/>
      <c r="CB156" s="34"/>
      <c r="CC156" s="34"/>
      <c r="CD156" s="34"/>
      <c r="CE156" s="34"/>
      <c r="CF156" s="34"/>
      <c r="CG156" s="34"/>
      <c r="CH156" s="34"/>
      <c r="CI156" s="34"/>
      <c r="CJ156" s="34"/>
      <c r="CK156" s="34"/>
      <c r="CL156" s="34"/>
      <c r="CM156" s="34"/>
      <c r="CN156" s="34"/>
      <c r="CO156" s="34"/>
      <c r="CP156" s="34"/>
      <c r="CQ156" s="34"/>
      <c r="CR156" s="34"/>
      <c r="CS156" s="34"/>
      <c r="CT156" s="34"/>
      <c r="CU156" s="34"/>
      <c r="CV156" s="34"/>
      <c r="CW156" s="34"/>
      <c r="CX156" s="34"/>
      <c r="CY156" s="34"/>
      <c r="CZ156" s="34"/>
      <c r="DA156" s="34"/>
      <c r="DB156" s="34"/>
      <c r="DC156" s="34"/>
      <c r="DD156" s="34"/>
      <c r="DE156" s="34"/>
      <c r="DF156" s="34"/>
      <c r="DG156" s="34"/>
      <c r="DH156" s="34"/>
      <c r="DI156" s="34"/>
      <c r="DJ156" s="34"/>
      <c r="DK156" s="34"/>
      <c r="DL156" s="34"/>
      <c r="DM156" s="34"/>
      <c r="DN156" s="34"/>
      <c r="DO156" s="34"/>
      <c r="DP156" s="34"/>
      <c r="DQ156" s="34"/>
      <c r="DR156" s="34"/>
      <c r="DS156" s="34"/>
      <c r="DT156" s="34"/>
      <c r="DU156" s="34"/>
      <c r="DV156" s="34"/>
      <c r="DW156" s="34"/>
      <c r="DX156" s="34"/>
      <c r="DY156" s="34"/>
      <c r="DZ156" s="34"/>
      <c r="EA156" s="34"/>
      <c r="EB156" s="34"/>
      <c r="EC156" s="34"/>
      <c r="ED156" s="34"/>
      <c r="EE156" s="34"/>
      <c r="EF156" s="34"/>
      <c r="EG156" s="34"/>
      <c r="EH156" s="34"/>
      <c r="EI156" s="34"/>
      <c r="EJ156" s="34"/>
      <c r="EK156" s="34"/>
      <c r="EL156" s="34"/>
      <c r="EM156" s="34"/>
      <c r="EN156" s="34"/>
      <c r="EO156" s="34"/>
      <c r="EP156" s="34"/>
      <c r="EQ156" s="34"/>
      <c r="ER156" s="34"/>
      <c r="ES156" s="34"/>
      <c r="ET156" s="34"/>
      <c r="EU156" s="34"/>
      <c r="EV156" s="34"/>
      <c r="EW156" s="34"/>
      <c r="EX156" s="34"/>
      <c r="EY156" s="34"/>
      <c r="EZ156" s="34"/>
      <c r="FA156" s="34"/>
      <c r="FB156" s="34"/>
      <c r="FC156" s="34"/>
      <c r="FD156" s="34"/>
      <c r="FE156" s="34"/>
      <c r="FF156" s="34"/>
      <c r="FG156" s="34"/>
      <c r="FH156" s="34"/>
      <c r="FI156" s="34"/>
      <c r="FJ156" s="34"/>
      <c r="FK156" s="34"/>
      <c r="FL156" s="34"/>
      <c r="FM156" s="34"/>
      <c r="FN156" s="34"/>
      <c r="FO156" s="34"/>
      <c r="FP156" s="34"/>
      <c r="FQ156" s="34"/>
      <c r="FR156" s="34"/>
      <c r="FS156" s="34"/>
      <c r="FT156" s="34"/>
      <c r="FU156" s="34"/>
      <c r="FV156" s="34"/>
      <c r="FW156" s="34"/>
      <c r="FX156" s="34"/>
      <c r="FY156" s="34"/>
      <c r="FZ156" s="34"/>
      <c r="GA156" s="34"/>
      <c r="GB156" s="34"/>
      <c r="GC156" s="34"/>
      <c r="GD156" s="34"/>
      <c r="GE156" s="34"/>
      <c r="GF156" s="34"/>
      <c r="GG156" s="34"/>
      <c r="GH156" s="34"/>
      <c r="GI156" s="34"/>
      <c r="GJ156" s="34"/>
      <c r="GK156" s="34"/>
      <c r="GL156" s="34"/>
      <c r="GM156" s="34"/>
      <c r="GN156" s="34"/>
      <c r="GO156" s="34"/>
      <c r="GP156" s="34"/>
      <c r="GQ156" s="34"/>
      <c r="GR156" s="34"/>
      <c r="GS156" s="34"/>
      <c r="GT156" s="34"/>
      <c r="GU156" s="34"/>
      <c r="GV156" s="34"/>
      <c r="GW156" s="34"/>
      <c r="GX156" s="34"/>
      <c r="GY156" s="34"/>
      <c r="GZ156" s="34"/>
      <c r="HA156" s="34"/>
      <c r="HB156" s="34"/>
      <c r="HC156" s="34"/>
      <c r="HD156" s="34"/>
      <c r="HE156" s="34"/>
      <c r="HF156" s="34"/>
      <c r="HG156" s="34"/>
      <c r="HH156" s="34"/>
      <c r="HI156" s="34"/>
      <c r="HJ156" s="34"/>
      <c r="HK156" s="34"/>
      <c r="HL156" s="34"/>
      <c r="HM156" s="34"/>
      <c r="HN156" s="34"/>
      <c r="HO156" s="34"/>
      <c r="HP156" s="34"/>
      <c r="HQ156" s="34"/>
      <c r="HR156" s="34"/>
      <c r="HS156" s="34"/>
      <c r="HT156" s="34"/>
      <c r="HU156" s="34"/>
      <c r="HV156" s="34"/>
      <c r="HW156" s="34"/>
      <c r="HX156" s="34"/>
      <c r="HY156" s="34"/>
      <c r="HZ156" s="34"/>
      <c r="IA156" s="34"/>
      <c r="IB156" s="34"/>
      <c r="IC156" s="34"/>
      <c r="ID156" s="34"/>
      <c r="IE156" s="34"/>
      <c r="IF156" s="34"/>
      <c r="IG156" s="34"/>
    </row>
    <row r="157" s="1" customFormat="1" ht="22" customHeight="1" spans="1:10">
      <c r="A157" s="46" t="s">
        <v>226</v>
      </c>
      <c r="B157" s="47"/>
      <c r="C157" s="46"/>
      <c r="D157" s="48">
        <f t="shared" ref="D157:H157" si="3">SUM(D4:D155)</f>
        <v>574663478</v>
      </c>
      <c r="E157" s="48">
        <f t="shared" si="3"/>
        <v>0</v>
      </c>
      <c r="F157" s="48">
        <f t="shared" si="3"/>
        <v>511141740.64</v>
      </c>
      <c r="G157" s="48">
        <f t="shared" si="3"/>
        <v>0</v>
      </c>
      <c r="H157" s="48">
        <f t="shared" si="3"/>
        <v>63521737.36</v>
      </c>
      <c r="I157" s="46"/>
      <c r="J157" s="46"/>
    </row>
    <row r="158" s="1" customFormat="1" spans="2:7">
      <c r="B158" s="2"/>
      <c r="F158" s="3"/>
      <c r="G158" s="4"/>
    </row>
    <row r="159" s="1" customFormat="1" spans="2:7">
      <c r="B159" s="2"/>
      <c r="F159" s="3"/>
      <c r="G159" s="4"/>
    </row>
  </sheetData>
  <mergeCells count="2">
    <mergeCell ref="A1:J1"/>
    <mergeCell ref="G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2024-01-03T02:28:00Z</dcterms:created>
  <dcterms:modified xsi:type="dcterms:W3CDTF">2024-01-04T02:44:46Z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2FD5A11EE14A4A3A8D229E9F1F8CA039_11</vt:lpwstr>
  </property>
  <property fmtid="{D5CDD505-2E9C-101B-9397-08002B2CF9AE}" pid="3" name="KSOProductBuildVer">
    <vt:lpwstr>2052-12.1.0.16250</vt:lpwstr>
  </property>
</Properties>
</file>